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35" i="1"/>
  <c r="C26" i="1"/>
  <c r="C23" i="1"/>
  <c r="C22" i="1"/>
  <c r="C17" i="1"/>
  <c r="C54" i="1" l="1"/>
  <c r="B54" i="1"/>
  <c r="C39" i="1"/>
  <c r="C37" i="1"/>
  <c r="C36" i="1"/>
  <c r="C34" i="1"/>
  <c r="C33" i="1"/>
  <c r="C32" i="1"/>
  <c r="C31" i="1"/>
  <c r="C30" i="1"/>
  <c r="C29" i="1"/>
  <c r="C28" i="1" s="1"/>
  <c r="B28" i="1"/>
  <c r="C27" i="1"/>
  <c r="C25" i="1"/>
  <c r="C24" i="1"/>
  <c r="C21" i="1"/>
  <c r="C18" i="1" s="1"/>
  <c r="C20" i="1"/>
  <c r="C19" i="1"/>
  <c r="B18" i="1"/>
  <c r="B12" i="1"/>
  <c r="C14" i="1"/>
  <c r="C15" i="1"/>
  <c r="C16" i="1"/>
  <c r="B76" i="1" l="1"/>
  <c r="B85" i="1" s="1"/>
  <c r="C12" i="1"/>
  <c r="C76" i="1" s="1"/>
  <c r="C85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<sst xmlns="http://schemas.openxmlformats.org/spreadsheetml/2006/main" count="87" uniqueCount="87">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</sst>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7" fontId="0" fillId="3" borderId="0" xfId="0" applyNumberFormat="1" applyFill="1"/>
    <xf numFmtId="4" fontId="0" fillId="3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5" Type="http://schemas.microsoft.com/office/2007/relationships/hdphoto" Target="../media/hdphoto1.wdp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209551</xdr:rowOff>
    </xdr:from>
    <xdr:to>
      <xdr:col>0</xdr:col>
      <xdr:colOff>1847849</xdr:colOff>
      <xdr:row>5</xdr:row>
      <xdr:rowOff>28575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0551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504825</xdr:colOff>
      <xdr:row>2</xdr:row>
      <xdr:rowOff>142875</xdr:rowOff>
    </xdr:from>
    <xdr:to>
      <xdr:col>2</xdr:col>
      <xdr:colOff>962025</xdr:colOff>
      <xdr:row>5</xdr:row>
      <xdr:rowOff>9525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523875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94</xdr:row>
      <xdr:rowOff>152400</xdr:rowOff>
    </xdr:from>
    <xdr:to>
      <xdr:col>2</xdr:col>
      <xdr:colOff>304800</xdr:colOff>
      <xdr:row>110</xdr:row>
      <xdr:rowOff>176411</xdr:rowOff>
    </xdr:to>
    <xdr:grpSp>
      <xdr:nvGrpSpPr>
        <xdr:cNvPr id="6" name="5 Grupo"/>
        <xdr:cNvGrpSpPr/>
      </xdr:nvGrpSpPr>
      <xdr:grpSpPr>
        <a:xfrm>
          <a:off x="0" y="19583400"/>
          <a:ext cx="8534400" cy="3072011"/>
          <a:chOff x="4476750" y="19916772"/>
          <a:chExt cx="8610600" cy="3072011"/>
        </a:xfrm>
      </xdr:grpSpPr>
      <xdr:grpSp>
        <xdr:nvGrpSpPr>
          <xdr:cNvPr id="9" name="8 Grupo"/>
          <xdr:cNvGrpSpPr/>
        </xdr:nvGrpSpPr>
        <xdr:grpSpPr>
          <a:xfrm>
            <a:off x="5561125" y="20692319"/>
            <a:ext cx="2469124" cy="468642"/>
            <a:chOff x="1981587" y="20064635"/>
            <a:chExt cx="2812143" cy="468545"/>
          </a:xfrm>
        </xdr:grpSpPr>
        <xdr:sp macro="" textlink="">
          <xdr:nvSpPr>
            <xdr:cNvPr id="24" name="23 CuadroTexto"/>
            <xdr:cNvSpPr txBox="1"/>
          </xdr:nvSpPr>
          <xdr:spPr>
            <a:xfrm>
              <a:off x="1981587" y="20064635"/>
              <a:ext cx="2812143" cy="3243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400" b="1">
                  <a:latin typeface="Times New Roman" pitchFamily="18" charset="0"/>
                  <a:cs typeface="Times New Roman" pitchFamily="18" charset="0"/>
                </a:rPr>
                <a:t>YDALSA NÚÑEZ</a:t>
              </a:r>
              <a:r>
                <a:rPr lang="es-DO" sz="1400" b="1" baseline="0">
                  <a:latin typeface="Times New Roman" pitchFamily="18" charset="0"/>
                  <a:cs typeface="Times New Roman" pitchFamily="18" charset="0"/>
                </a:rPr>
                <a:t> MANZUELA</a:t>
              </a:r>
              <a:endParaRPr lang="es-DO" sz="1400" b="1">
                <a:latin typeface="Times New Roman" pitchFamily="18" charset="0"/>
                <a:cs typeface="Times New Roman" pitchFamily="18" charset="0"/>
              </a:endParaRPr>
            </a:p>
          </xdr:txBody>
        </xdr:sp>
        <xdr:sp macro="" textlink="">
          <xdr:nvSpPr>
            <xdr:cNvPr id="25" name="24 CuadroTexto"/>
            <xdr:cNvSpPr txBox="1"/>
          </xdr:nvSpPr>
          <xdr:spPr>
            <a:xfrm>
              <a:off x="2068282" y="20212051"/>
              <a:ext cx="1911065" cy="3211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200" b="0">
                  <a:latin typeface="Times New Roman" pitchFamily="18" charset="0"/>
                  <a:cs typeface="Times New Roman" pitchFamily="18" charset="0"/>
                </a:rPr>
                <a:t>Enc. </a:t>
              </a:r>
              <a:r>
                <a:rPr lang="es-DO" sz="1200" b="0" baseline="0">
                  <a:latin typeface="Times New Roman" pitchFamily="18" charset="0"/>
                  <a:cs typeface="Times New Roman" pitchFamily="18" charset="0"/>
                </a:rPr>
                <a:t> Presupuesto</a:t>
              </a:r>
              <a:endParaRPr lang="es-DO" sz="1200" b="0">
                <a:latin typeface="Times New Roman" pitchFamily="18" charset="0"/>
                <a:cs typeface="Times New Roman" pitchFamily="18" charset="0"/>
              </a:endParaRPr>
            </a:p>
          </xdr:txBody>
        </xdr:sp>
      </xdr:grpSp>
      <xdr:grpSp>
        <xdr:nvGrpSpPr>
          <xdr:cNvPr id="10" name="9 Grupo"/>
          <xdr:cNvGrpSpPr/>
        </xdr:nvGrpSpPr>
        <xdr:grpSpPr>
          <a:xfrm>
            <a:off x="4476750" y="19916772"/>
            <a:ext cx="8610600" cy="3072011"/>
            <a:chOff x="228600" y="19145247"/>
            <a:chExt cx="8610600" cy="3072011"/>
          </a:xfrm>
        </xdr:grpSpPr>
        <xdr:pic>
          <xdr:nvPicPr>
            <xdr:cNvPr id="11" name="10 Imagen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8600" y="19168623"/>
              <a:ext cx="1600948" cy="1405377"/>
            </a:xfrm>
            <a:prstGeom prst="rect">
              <a:avLst/>
            </a:prstGeom>
          </xdr:spPr>
        </xdr:pic>
        <xdr:pic>
          <xdr:nvPicPr>
            <xdr:cNvPr id="12" name="11 Imagen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6766" y="19429903"/>
              <a:ext cx="2288364" cy="1070833"/>
            </a:xfrm>
            <a:prstGeom prst="rect">
              <a:avLst/>
            </a:prstGeom>
          </xdr:spPr>
        </xdr:pic>
        <xdr:grpSp>
          <xdr:nvGrpSpPr>
            <xdr:cNvPr id="13" name="12 Grupo"/>
            <xdr:cNvGrpSpPr/>
          </xdr:nvGrpSpPr>
          <xdr:grpSpPr>
            <a:xfrm>
              <a:off x="3107917" y="20488791"/>
              <a:ext cx="2837366" cy="1728467"/>
              <a:chOff x="4286249" y="20642036"/>
              <a:chExt cx="3231543" cy="1728110"/>
            </a:xfrm>
          </xdr:grpSpPr>
          <xdr:grpSp>
            <xdr:nvGrpSpPr>
              <xdr:cNvPr id="19" name="18 Grupo"/>
              <xdr:cNvGrpSpPr/>
            </xdr:nvGrpSpPr>
            <xdr:grpSpPr>
              <a:xfrm>
                <a:off x="4286249" y="21907499"/>
                <a:ext cx="2872013" cy="462647"/>
                <a:chOff x="4286249" y="21907499"/>
                <a:chExt cx="2872013" cy="462647"/>
              </a:xfrm>
            </xdr:grpSpPr>
            <xdr:sp macro="" textlink="">
              <xdr:nvSpPr>
                <xdr:cNvPr id="22" name="21 CuadroTexto"/>
                <xdr:cNvSpPr txBox="1"/>
              </xdr:nvSpPr>
              <xdr:spPr>
                <a:xfrm>
                  <a:off x="4286249" y="21907499"/>
                  <a:ext cx="2872013" cy="32294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400" b="1">
                      <a:latin typeface="Times New Roman" pitchFamily="18" charset="0"/>
                      <a:cs typeface="Times New Roman" pitchFamily="18" charset="0"/>
                    </a:rPr>
                    <a:t>Dr.</a:t>
                  </a:r>
                  <a:r>
                    <a:rPr lang="es-DO" sz="1400" b="1" baseline="0">
                      <a:latin typeface="Times New Roman" pitchFamily="18" charset="0"/>
                      <a:cs typeface="Times New Roman" pitchFamily="18" charset="0"/>
                    </a:rPr>
                    <a:t> ELIGIO ORTEGA GARCIA</a:t>
                  </a:r>
                  <a:endParaRPr lang="es-DO" sz="1400" b="1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23" name="22 CuadroTexto"/>
                <xdr:cNvSpPr txBox="1"/>
              </xdr:nvSpPr>
              <xdr:spPr>
                <a:xfrm>
                  <a:off x="4955720" y="22073509"/>
                  <a:ext cx="2050288" cy="29663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200" b="0">
                      <a:latin typeface="Times New Roman" pitchFamily="18" charset="0"/>
                      <a:cs typeface="Times New Roman" pitchFamily="18" charset="0"/>
                    </a:rPr>
                    <a:t>Director  General</a:t>
                  </a:r>
                </a:p>
              </xdr:txBody>
            </xdr:sp>
          </xdr:grpSp>
          <xdr:pic>
            <xdr:nvPicPr>
              <xdr:cNvPr id="20" name="19 Imagen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6">
                <a:extLst>
                  <a:ext uri="{BEBA8EAE-BF5A-486C-A8C5-ECC9F3942E4B}">
                    <a14:imgProps xmlns:a14="http://schemas.microsoft.com/office/drawing/2010/main">
                      <a14:imgLayer r:embed="rId7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2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382" t="29529" r="39735" b="13101"/>
              <a:stretch/>
            </xdr:blipFill>
            <xdr:spPr>
              <a:xfrm rot="4819311">
                <a:off x="5426558" y="20476036"/>
                <a:ext cx="904004" cy="2165392"/>
              </a:xfrm>
              <a:prstGeom prst="rect">
                <a:avLst/>
              </a:prstGeom>
            </xdr:spPr>
          </xdr:pic>
          <xdr:pic>
            <xdr:nvPicPr>
              <xdr:cNvPr id="21" name="20 Imagen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8">
                <a:extLst>
                  <a:ext uri="{BEBA8EAE-BF5A-486C-A8C5-ECC9F3942E4B}">
                    <a14:imgProps xmlns:a14="http://schemas.microsoft.com/office/drawing/2010/main">
                      <a14:imgLayer r:embed="rId9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4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69330"/>
              <a:stretch/>
            </xdr:blipFill>
            <xdr:spPr>
              <a:xfrm>
                <a:off x="5578930" y="20642036"/>
                <a:ext cx="1938862" cy="1485078"/>
              </a:xfrm>
              <a:prstGeom prst="rect">
                <a:avLst/>
              </a:prstGeom>
            </xdr:spPr>
          </xdr:pic>
        </xdr:grpSp>
        <xdr:grpSp>
          <xdr:nvGrpSpPr>
            <xdr:cNvPr id="14" name="13 Grupo"/>
            <xdr:cNvGrpSpPr/>
          </xdr:nvGrpSpPr>
          <xdr:grpSpPr>
            <a:xfrm>
              <a:off x="4572607" y="19145247"/>
              <a:ext cx="4266593" cy="1384370"/>
              <a:chOff x="5954419" y="19298774"/>
              <a:chExt cx="4859323" cy="1384084"/>
            </a:xfrm>
          </xdr:grpSpPr>
          <xdr:grpSp>
            <xdr:nvGrpSpPr>
              <xdr:cNvPr id="15" name="14 Grupo"/>
              <xdr:cNvGrpSpPr/>
            </xdr:nvGrpSpPr>
            <xdr:grpSpPr>
              <a:xfrm>
                <a:off x="7731579" y="20073256"/>
                <a:ext cx="3082163" cy="609602"/>
                <a:chOff x="7731579" y="20073256"/>
                <a:chExt cx="3082163" cy="609602"/>
              </a:xfrm>
            </xdr:grpSpPr>
            <xdr:sp macro="" textlink="">
              <xdr:nvSpPr>
                <xdr:cNvPr id="17" name="16 CuadroTexto"/>
                <xdr:cNvSpPr txBox="1"/>
              </xdr:nvSpPr>
              <xdr:spPr>
                <a:xfrm>
                  <a:off x="7731579" y="20073256"/>
                  <a:ext cx="2551518" cy="32430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400" b="1">
                      <a:latin typeface="Times New Roman" pitchFamily="18" charset="0"/>
                      <a:cs typeface="Times New Roman" pitchFamily="18" charset="0"/>
                    </a:rPr>
                    <a:t>Licda.</a:t>
                  </a:r>
                  <a:r>
                    <a:rPr lang="es-DO" sz="1400" b="1" baseline="0">
                      <a:latin typeface="Times New Roman" pitchFamily="18" charset="0"/>
                      <a:cs typeface="Times New Roman" pitchFamily="18" charset="0"/>
                    </a:rPr>
                    <a:t> ALICIA CARDENAS CARDENAS</a:t>
                  </a:r>
                  <a:endParaRPr lang="es-DO" sz="1400" b="1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18" name="17 CuadroTexto"/>
                <xdr:cNvSpPr txBox="1"/>
              </xdr:nvSpPr>
              <xdr:spPr>
                <a:xfrm>
                  <a:off x="7769677" y="20320908"/>
                  <a:ext cx="3044065" cy="36195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200" b="0">
                      <a:latin typeface="Times New Roman" pitchFamily="18" charset="0"/>
                      <a:cs typeface="Times New Roman" pitchFamily="18" charset="0"/>
                    </a:rPr>
                    <a:t>Enc. Administrativa</a:t>
                  </a:r>
                  <a:r>
                    <a:rPr lang="es-DO" sz="1200" b="0" baseline="0">
                      <a:latin typeface="Times New Roman" pitchFamily="18" charset="0"/>
                      <a:cs typeface="Times New Roman" pitchFamily="18" charset="0"/>
                    </a:rPr>
                    <a:t> y Financiera</a:t>
                  </a:r>
                  <a:endParaRPr lang="es-DO" sz="1200" b="0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  <xdr:pic>
            <xdr:nvPicPr>
              <xdr:cNvPr id="16" name="15 Imagen"/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2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954419" y="19298774"/>
                <a:ext cx="2503714" cy="1012140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showGridLines="0" tabSelected="1" topLeftCell="A52" workbookViewId="0">
      <selection activeCell="D5" sqref="D5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23" customWidth="1"/>
    <col min="4" max="4" width="18.140625" customWidth="1"/>
  </cols>
  <sheetData>
    <row r="3" spans="1:14" ht="28.5" customHeight="1" x14ac:dyDescent="0.25">
      <c r="A3" s="36" t="s">
        <v>84</v>
      </c>
      <c r="B3" s="37"/>
      <c r="C3" s="37"/>
      <c r="D3" s="18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34" t="s">
        <v>83</v>
      </c>
      <c r="B4" s="35"/>
      <c r="C4" s="35"/>
      <c r="D4" s="17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40" t="s">
        <v>86</v>
      </c>
      <c r="B5" s="41"/>
      <c r="C5" s="41"/>
      <c r="D5" s="16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38" t="s">
        <v>76</v>
      </c>
      <c r="B6" s="39"/>
      <c r="C6" s="39"/>
      <c r="D6" s="15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38" t="s">
        <v>77</v>
      </c>
      <c r="B7" s="39"/>
      <c r="C7" s="39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3"/>
      <c r="B8" s="4"/>
      <c r="C8" s="4"/>
      <c r="D8" s="7"/>
    </row>
    <row r="9" spans="1:14" ht="15" customHeight="1" x14ac:dyDescent="0.25">
      <c r="A9" s="29" t="s">
        <v>66</v>
      </c>
      <c r="B9" s="30" t="s">
        <v>79</v>
      </c>
      <c r="C9" s="32" t="s">
        <v>78</v>
      </c>
      <c r="D9" s="7"/>
    </row>
    <row r="10" spans="1:14" x14ac:dyDescent="0.25">
      <c r="A10" s="29"/>
      <c r="B10" s="31"/>
      <c r="C10" s="33"/>
      <c r="D10" s="7"/>
    </row>
    <row r="11" spans="1:14" x14ac:dyDescent="0.25">
      <c r="A11" s="1" t="s">
        <v>0</v>
      </c>
      <c r="B11" s="2"/>
      <c r="C11" s="22"/>
      <c r="D11" s="7"/>
    </row>
    <row r="12" spans="1:14" ht="28.5" customHeight="1" x14ac:dyDescent="0.25">
      <c r="A12" s="3" t="s">
        <v>1</v>
      </c>
      <c r="B12" s="4">
        <f>+B13+B14+B15+B16+B17</f>
        <v>398813790</v>
      </c>
      <c r="C12" s="4">
        <f>+C13+C14+C15+C16+C17</f>
        <v>426360825.88</v>
      </c>
      <c r="D12" s="27"/>
    </row>
    <row r="13" spans="1:14" ht="21" customHeight="1" x14ac:dyDescent="0.25">
      <c r="A13" s="5" t="s">
        <v>2</v>
      </c>
      <c r="B13" s="6">
        <v>344061091</v>
      </c>
      <c r="C13" s="23">
        <f>+B13+135000+21031069.45+1752589.12+1661419.2</f>
        <v>368641168.76999998</v>
      </c>
      <c r="D13" s="28"/>
    </row>
    <row r="14" spans="1:14" x14ac:dyDescent="0.25">
      <c r="A14" s="5" t="s">
        <v>3</v>
      </c>
      <c r="B14" s="6">
        <v>510600</v>
      </c>
      <c r="C14" s="23">
        <f t="shared" ref="C14:C39" si="0">+B14</f>
        <v>510600</v>
      </c>
      <c r="D14" s="7"/>
    </row>
    <row r="15" spans="1:14" ht="15.75" customHeight="1" x14ac:dyDescent="0.25">
      <c r="A15" s="5" t="s">
        <v>4</v>
      </c>
      <c r="B15" s="6">
        <v>300000</v>
      </c>
      <c r="C15" s="23">
        <f t="shared" si="0"/>
        <v>300000</v>
      </c>
      <c r="D15" s="7"/>
    </row>
    <row r="16" spans="1:14" x14ac:dyDescent="0.25">
      <c r="A16" s="5" t="s">
        <v>5</v>
      </c>
      <c r="B16" s="6">
        <v>0</v>
      </c>
      <c r="C16" s="23">
        <f t="shared" si="0"/>
        <v>0</v>
      </c>
      <c r="D16" s="7"/>
    </row>
    <row r="17" spans="1:4" x14ac:dyDescent="0.25">
      <c r="A17" s="5" t="s">
        <v>6</v>
      </c>
      <c r="B17" s="6">
        <v>53942099</v>
      </c>
      <c r="C17" s="23">
        <f>+B17+1366844.25+1368772.1+231341.76</f>
        <v>56909057.109999999</v>
      </c>
      <c r="D17" s="7"/>
    </row>
    <row r="18" spans="1:4" ht="15" customHeight="1" x14ac:dyDescent="0.25">
      <c r="A18" s="3" t="s">
        <v>7</v>
      </c>
      <c r="B18" s="4">
        <f>+B19+B20+B21+B22+B23+B24+B25+B26+B27</f>
        <v>40974200</v>
      </c>
      <c r="C18" s="4">
        <f>+C19+C20+C21+C22+C23+C24+C25+C26+C27</f>
        <v>47694200</v>
      </c>
      <c r="D18" s="7"/>
    </row>
    <row r="19" spans="1:4" x14ac:dyDescent="0.25">
      <c r="A19" s="5" t="s">
        <v>8</v>
      </c>
      <c r="B19" s="25">
        <v>4870000</v>
      </c>
      <c r="C19" s="23">
        <f t="shared" si="0"/>
        <v>4870000</v>
      </c>
    </row>
    <row r="20" spans="1:4" x14ac:dyDescent="0.25">
      <c r="A20" s="5" t="s">
        <v>9</v>
      </c>
      <c r="B20" s="25">
        <v>5000000</v>
      </c>
      <c r="C20" s="23">
        <f t="shared" si="0"/>
        <v>5000000</v>
      </c>
    </row>
    <row r="21" spans="1:4" x14ac:dyDescent="0.25">
      <c r="A21" s="5" t="s">
        <v>10</v>
      </c>
      <c r="B21" s="25">
        <v>400000</v>
      </c>
      <c r="C21" s="23">
        <f t="shared" si="0"/>
        <v>400000</v>
      </c>
    </row>
    <row r="22" spans="1:4" x14ac:dyDescent="0.25">
      <c r="A22" s="5" t="s">
        <v>11</v>
      </c>
      <c r="B22" s="25">
        <v>2220000</v>
      </c>
      <c r="C22" s="23">
        <f>+B22+1500000</f>
        <v>3720000</v>
      </c>
    </row>
    <row r="23" spans="1:4" x14ac:dyDescent="0.25">
      <c r="A23" s="5" t="s">
        <v>12</v>
      </c>
      <c r="B23" s="25">
        <v>6434200</v>
      </c>
      <c r="C23" s="23">
        <f>+B23+2220000</f>
        <v>8654200</v>
      </c>
    </row>
    <row r="24" spans="1:4" x14ac:dyDescent="0.25">
      <c r="A24" s="5" t="s">
        <v>13</v>
      </c>
      <c r="B24" s="25">
        <v>970000</v>
      </c>
      <c r="C24" s="23">
        <f t="shared" si="0"/>
        <v>970000</v>
      </c>
    </row>
    <row r="25" spans="1:4" x14ac:dyDescent="0.25">
      <c r="A25" s="5" t="s">
        <v>14</v>
      </c>
      <c r="B25" s="25">
        <v>7100000</v>
      </c>
      <c r="C25" s="23">
        <f t="shared" si="0"/>
        <v>7100000</v>
      </c>
    </row>
    <row r="26" spans="1:4" x14ac:dyDescent="0.25">
      <c r="A26" s="5" t="s">
        <v>15</v>
      </c>
      <c r="B26" s="25">
        <v>10680000</v>
      </c>
      <c r="C26" s="23">
        <f>+B26+3000000</f>
        <v>13680000</v>
      </c>
    </row>
    <row r="27" spans="1:4" x14ac:dyDescent="0.25">
      <c r="A27" s="5" t="s">
        <v>16</v>
      </c>
      <c r="B27" s="25">
        <v>3300000</v>
      </c>
      <c r="C27" s="23">
        <f t="shared" si="0"/>
        <v>3300000</v>
      </c>
    </row>
    <row r="28" spans="1:4" x14ac:dyDescent="0.25">
      <c r="A28" s="3" t="s">
        <v>17</v>
      </c>
      <c r="B28" s="4">
        <f t="shared" ref="B28:C28" si="1">+B29+B30+B31+B32+B33+B34+B35+B36+B37</f>
        <v>268550000</v>
      </c>
      <c r="C28" s="4">
        <f t="shared" si="1"/>
        <v>271288524.31</v>
      </c>
    </row>
    <row r="29" spans="1:4" x14ac:dyDescent="0.25">
      <c r="A29" s="5" t="s">
        <v>18</v>
      </c>
      <c r="B29" s="25">
        <v>20200000</v>
      </c>
      <c r="C29" s="23">
        <f t="shared" si="0"/>
        <v>20200000</v>
      </c>
    </row>
    <row r="30" spans="1:4" x14ac:dyDescent="0.25">
      <c r="A30" s="5" t="s">
        <v>19</v>
      </c>
      <c r="B30" s="25">
        <v>2000000</v>
      </c>
      <c r="C30" s="23">
        <f t="shared" si="0"/>
        <v>2000000</v>
      </c>
    </row>
    <row r="31" spans="1:4" x14ac:dyDescent="0.25">
      <c r="A31" s="5" t="s">
        <v>20</v>
      </c>
      <c r="B31" s="25">
        <v>8000000</v>
      </c>
      <c r="C31" s="23">
        <f t="shared" si="0"/>
        <v>8000000</v>
      </c>
    </row>
    <row r="32" spans="1:4" x14ac:dyDescent="0.25">
      <c r="A32" s="5" t="s">
        <v>21</v>
      </c>
      <c r="B32" s="25">
        <v>48000000</v>
      </c>
      <c r="C32" s="23">
        <f t="shared" si="0"/>
        <v>48000000</v>
      </c>
    </row>
    <row r="33" spans="1:3" x14ac:dyDescent="0.25">
      <c r="A33" s="5" t="s">
        <v>22</v>
      </c>
      <c r="B33" s="25">
        <v>9250000</v>
      </c>
      <c r="C33" s="23">
        <f t="shared" si="0"/>
        <v>9250000</v>
      </c>
    </row>
    <row r="34" spans="1:3" x14ac:dyDescent="0.25">
      <c r="A34" s="5" t="s">
        <v>23</v>
      </c>
      <c r="B34" s="25">
        <v>11100000</v>
      </c>
      <c r="C34" s="23">
        <f t="shared" si="0"/>
        <v>11100000</v>
      </c>
    </row>
    <row r="35" spans="1:3" x14ac:dyDescent="0.25">
      <c r="A35" s="5" t="s">
        <v>24</v>
      </c>
      <c r="B35" s="25">
        <v>98800000</v>
      </c>
      <c r="C35" s="23">
        <f>+B35-135000+2873524.31</f>
        <v>101538524.31</v>
      </c>
    </row>
    <row r="36" spans="1:3" x14ac:dyDescent="0.25">
      <c r="A36" s="5" t="s">
        <v>25</v>
      </c>
      <c r="B36" s="25">
        <v>0</v>
      </c>
      <c r="C36" s="23">
        <f t="shared" si="0"/>
        <v>0</v>
      </c>
    </row>
    <row r="37" spans="1:3" x14ac:dyDescent="0.25">
      <c r="A37" s="5" t="s">
        <v>26</v>
      </c>
      <c r="B37" s="25">
        <v>71200000</v>
      </c>
      <c r="C37" s="23">
        <f t="shared" si="0"/>
        <v>71200000</v>
      </c>
    </row>
    <row r="38" spans="1:3" x14ac:dyDescent="0.25">
      <c r="A38" s="3" t="s">
        <v>27</v>
      </c>
      <c r="B38" s="26">
        <v>2000000</v>
      </c>
      <c r="C38" s="26">
        <v>2000000</v>
      </c>
    </row>
    <row r="39" spans="1:3" x14ac:dyDescent="0.25">
      <c r="A39" s="5" t="s">
        <v>28</v>
      </c>
      <c r="B39" s="25">
        <v>2000000</v>
      </c>
      <c r="C39" s="23">
        <f t="shared" si="0"/>
        <v>2000000</v>
      </c>
    </row>
    <row r="40" spans="1:3" x14ac:dyDescent="0.25">
      <c r="A40" s="5" t="s">
        <v>29</v>
      </c>
      <c r="B40" s="6"/>
    </row>
    <row r="41" spans="1:3" x14ac:dyDescent="0.25">
      <c r="A41" s="5" t="s">
        <v>30</v>
      </c>
      <c r="B41" s="6"/>
    </row>
    <row r="42" spans="1:3" x14ac:dyDescent="0.25">
      <c r="A42" s="5" t="s">
        <v>31</v>
      </c>
      <c r="B42" s="6"/>
    </row>
    <row r="43" spans="1:3" x14ac:dyDescent="0.25">
      <c r="A43" s="5" t="s">
        <v>32</v>
      </c>
      <c r="B43" s="6"/>
    </row>
    <row r="44" spans="1:3" x14ac:dyDescent="0.25">
      <c r="A44" s="5" t="s">
        <v>33</v>
      </c>
      <c r="B44" s="6"/>
    </row>
    <row r="45" spans="1:3" x14ac:dyDescent="0.25">
      <c r="A45" s="5" t="s">
        <v>34</v>
      </c>
      <c r="B45" s="6"/>
    </row>
    <row r="46" spans="1:3" x14ac:dyDescent="0.25">
      <c r="A46" s="5" t="s">
        <v>35</v>
      </c>
      <c r="B46" s="6"/>
    </row>
    <row r="47" spans="1:3" x14ac:dyDescent="0.25">
      <c r="A47" s="3" t="s">
        <v>36</v>
      </c>
      <c r="B47" s="4"/>
    </row>
    <row r="48" spans="1:3" x14ac:dyDescent="0.25">
      <c r="A48" s="5" t="s">
        <v>37</v>
      </c>
      <c r="B48" s="6"/>
    </row>
    <row r="49" spans="1:3" x14ac:dyDescent="0.25">
      <c r="A49" s="5" t="s">
        <v>38</v>
      </c>
      <c r="B49" s="6"/>
    </row>
    <row r="50" spans="1:3" x14ac:dyDescent="0.25">
      <c r="A50" s="5" t="s">
        <v>39</v>
      </c>
      <c r="B50" s="6"/>
    </row>
    <row r="51" spans="1:3" x14ac:dyDescent="0.25">
      <c r="A51" s="5" t="s">
        <v>40</v>
      </c>
      <c r="B51" s="6"/>
    </row>
    <row r="52" spans="1:3" x14ac:dyDescent="0.25">
      <c r="A52" s="5" t="s">
        <v>41</v>
      </c>
      <c r="B52" s="6"/>
    </row>
    <row r="53" spans="1:3" x14ac:dyDescent="0.25">
      <c r="A53" s="5" t="s">
        <v>42</v>
      </c>
      <c r="B53" s="6"/>
    </row>
    <row r="54" spans="1:3" x14ac:dyDescent="0.25">
      <c r="A54" s="3" t="s">
        <v>43</v>
      </c>
      <c r="B54" s="4">
        <f t="shared" ref="B54:C54" si="2">+B55+B56+B57+B58+B59+B60+B61+B62+B63</f>
        <v>27300000</v>
      </c>
      <c r="C54" s="4">
        <f t="shared" si="2"/>
        <v>31429999.949999999</v>
      </c>
    </row>
    <row r="55" spans="1:3" x14ac:dyDescent="0.25">
      <c r="A55" s="5" t="s">
        <v>44</v>
      </c>
      <c r="B55" s="25">
        <v>11500000</v>
      </c>
      <c r="C55" s="25">
        <v>11500000</v>
      </c>
    </row>
    <row r="56" spans="1:3" x14ac:dyDescent="0.25">
      <c r="A56" s="5" t="s">
        <v>45</v>
      </c>
      <c r="B56" s="25">
        <v>300000</v>
      </c>
      <c r="C56" s="25">
        <v>300000</v>
      </c>
    </row>
    <row r="57" spans="1:3" x14ac:dyDescent="0.25">
      <c r="A57" s="5" t="s">
        <v>46</v>
      </c>
      <c r="B57" s="25">
        <v>6000000</v>
      </c>
      <c r="C57" s="25">
        <v>6000000</v>
      </c>
    </row>
    <row r="58" spans="1:3" x14ac:dyDescent="0.25">
      <c r="A58" s="5" t="s">
        <v>47</v>
      </c>
      <c r="B58" s="25">
        <v>0</v>
      </c>
      <c r="C58" s="25">
        <v>0</v>
      </c>
    </row>
    <row r="59" spans="1:3" x14ac:dyDescent="0.25">
      <c r="A59" s="5" t="s">
        <v>48</v>
      </c>
      <c r="B59" s="25">
        <v>9500000</v>
      </c>
      <c r="C59" s="25">
        <v>9500000</v>
      </c>
    </row>
    <row r="60" spans="1:3" x14ac:dyDescent="0.25">
      <c r="A60" s="5" t="s">
        <v>49</v>
      </c>
      <c r="B60" s="25">
        <v>0</v>
      </c>
      <c r="C60" s="25">
        <v>0</v>
      </c>
    </row>
    <row r="61" spans="1:3" x14ac:dyDescent="0.25">
      <c r="A61" s="5" t="s">
        <v>50</v>
      </c>
      <c r="B61" s="25">
        <v>0</v>
      </c>
      <c r="C61" s="25">
        <v>0</v>
      </c>
    </row>
    <row r="62" spans="1:3" x14ac:dyDescent="0.25">
      <c r="A62" s="5" t="s">
        <v>51</v>
      </c>
      <c r="B62" s="25">
        <v>0</v>
      </c>
      <c r="C62" s="25">
        <v>4129999.95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67</v>
      </c>
      <c r="B76" s="2">
        <f>+B38+B28+B18+B12+B54</f>
        <v>737637990</v>
      </c>
      <c r="C76" s="2">
        <f>+C38+C28+C18+C12+C54</f>
        <v>778773550.1400001</v>
      </c>
    </row>
    <row r="77" spans="1:3" x14ac:dyDescent="0.25">
      <c r="A77" s="3" t="s">
        <v>68</v>
      </c>
      <c r="B77" s="4"/>
    </row>
    <row r="78" spans="1:3" x14ac:dyDescent="0.25">
      <c r="A78" s="5" t="s">
        <v>69</v>
      </c>
      <c r="B78" s="6"/>
    </row>
    <row r="79" spans="1:3" x14ac:dyDescent="0.25">
      <c r="A79" s="5" t="s">
        <v>70</v>
      </c>
      <c r="B79" s="6"/>
    </row>
    <row r="80" spans="1:3" x14ac:dyDescent="0.25">
      <c r="A80" s="3" t="s">
        <v>71</v>
      </c>
      <c r="B80" s="4"/>
    </row>
    <row r="81" spans="1:3" x14ac:dyDescent="0.25">
      <c r="A81" s="5" t="s">
        <v>72</v>
      </c>
      <c r="B81" s="6"/>
    </row>
    <row r="82" spans="1:3" x14ac:dyDescent="0.25">
      <c r="A82" s="5" t="s">
        <v>73</v>
      </c>
      <c r="B82" s="6"/>
    </row>
    <row r="83" spans="1:3" x14ac:dyDescent="0.25">
      <c r="A83" s="3" t="s">
        <v>74</v>
      </c>
      <c r="B83" s="4"/>
    </row>
    <row r="84" spans="1:3" x14ac:dyDescent="0.25">
      <c r="A84" s="5" t="s">
        <v>75</v>
      </c>
      <c r="B84" s="6"/>
    </row>
    <row r="85" spans="1:3" x14ac:dyDescent="0.25">
      <c r="A85" s="9" t="s">
        <v>65</v>
      </c>
      <c r="B85" s="8">
        <f>+B76</f>
        <v>737637990</v>
      </c>
      <c r="C85" s="8">
        <f>+C76</f>
        <v>778773550.1400001</v>
      </c>
    </row>
    <row r="86" spans="1:3" x14ac:dyDescent="0.25">
      <c r="A86" s="5" t="s">
        <v>85</v>
      </c>
      <c r="B86" s="24"/>
    </row>
    <row r="87" spans="1:3" ht="26.25" customHeight="1" x14ac:dyDescent="0.25"/>
    <row r="88" spans="1:3" ht="33.75" customHeight="1" x14ac:dyDescent="0.25"/>
    <row r="90" spans="1:3" ht="15.75" thickBot="1" x14ac:dyDescent="0.3"/>
    <row r="91" spans="1:3" ht="15.75" thickBot="1" x14ac:dyDescent="0.3">
      <c r="A91" s="21" t="s">
        <v>80</v>
      </c>
    </row>
    <row r="92" spans="1:3" ht="30.75" thickBot="1" x14ac:dyDescent="0.3">
      <c r="A92" s="19" t="s">
        <v>81</v>
      </c>
    </row>
    <row r="93" spans="1:3" ht="45.75" thickBot="1" x14ac:dyDescent="0.3">
      <c r="A93" s="20" t="s">
        <v>82</v>
      </c>
    </row>
  </sheetData>
  <mergeCells count="8">
    <mergeCell ref="A9:A10"/>
    <mergeCell ref="B9:B10"/>
    <mergeCell ref="C9:C10"/>
    <mergeCell ref="A4:C4"/>
    <mergeCell ref="A3:C3"/>
    <mergeCell ref="A7:C7"/>
    <mergeCell ref="A6:C6"/>
    <mergeCell ref="A5:C5"/>
  </mergeCells>
  <pageMargins left="0.7" right="0.7" top="0.75" bottom="0.75" header="0.3" footer="0.3"/>
  <pageSetup paperSize="8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David Esteban Caraballo Bautista</cp:lastModifiedBy>
  <cp:lastPrinted>2023-04-14T14:48:48Z</cp:lastPrinted>
  <dcterms:created xsi:type="dcterms:W3CDTF">2021-07-29T18:58:50Z</dcterms:created>
  <dcterms:modified xsi:type="dcterms:W3CDTF">2023-04-14T14:49:11Z</dcterms:modified>
</cp:coreProperties>
</file>