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<sst xmlns="http://schemas.openxmlformats.org/spreadsheetml/2006/main" count="87" uniqueCount="87">
  <si>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SERVICIO NACIONAL DE SALUD</t>
  </si>
  <si>
    <t>HOSPITAL TRAUMATOLOGICO Y QUIRURGICO PROFESOR JUAN BOSCH</t>
  </si>
  <si>
    <t>Año 2023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</si>
  <si>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</si>
  <si>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</si>
  <si>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</si>
  <si>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</si>
  <si>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</si>
  <si>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</si>
  <si>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</si>
  <si>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</si>
  <si>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</si>
  <si>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</si>
  <si>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</si>
  <si>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</si>
  <si>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</si>
  <si>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</si>
  <si>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</si>
  <si>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</si>
  <si>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</si>
  <si>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</si>
  <si>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</si>
  <si>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</si>
  <si>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</si>
  <si>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</si>
  <si>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</si>
  <si>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</si>
  <si>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</si>
  <si>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</si>
  <si>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</si>
  <si>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</si>
  <si>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</si>
  <si>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</si>
  <si>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</si>
  <si>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</si>
  <si>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</si>
  <si>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</si>
  <si>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</si>
  <si>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</si>
  <si>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</si>
  <si>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</si>
  <si>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</si>
  <si>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</si>
  <si>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</si>
  <si>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</si>
  <si>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</si>
  <si>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</si>
  <si>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</si>
  <si>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</si>
  <si>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</si>
  <si>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</si>
  <si>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</si>
  <si>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</si>
  <si>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</si>
  <si>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</si>
  <si>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</si>
  <si>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</si>
  <si>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</si>
  <si>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</si>
  <si>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</si>
  <si>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</si>
  <si>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</si>
  <si>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</si>
  <si>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</si>
  <si>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</si>
  <si>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</si>
  <si>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</si>
  <si>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</si>
  <si>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</si>
  <si>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</si>
  <si>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</si>
  <si>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</si>
  <si>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</si>
  <si>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</si>
  <si>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</si>
  <si>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</si>
  <si>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</si>
  <si>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</si>
  <si>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</si>
  <si>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</si>
  <si>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</si>
  <si>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</si>
  <si>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</si>
  <si>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(SIGEF)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</si>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</sst>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-* #.##0.0\ _€_-;\-* #.##0.0\ _€_-;_-* &quot;-&quot;?\ _€_-;_-@_-"/>
    <numFmt numFmtId="166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 readingOrder="1"/>
    </xf>
    <xf numFmtId="0" fontId="39" fillId="0" borderId="0" xfId="0" applyFont="1" applyBorder="1" applyAlignment="1">
      <alignment horizontal="center" vertical="center" wrapText="1" readingOrder="1"/>
    </xf>
    <xf numFmtId="0" fontId="39" fillId="0" borderId="0" xfId="0" applyFont="1" applyBorder="1" applyAlignment="1">
      <alignment vertical="center" wrapText="1" readingOrder="1"/>
    </xf>
    <xf numFmtId="0" fontId="39" fillId="0" borderId="0" xfId="0" applyFont="1" applyAlignment="1">
      <alignment vertical="center" wrapText="1" readingOrder="1"/>
    </xf>
    <xf numFmtId="0" fontId="40" fillId="0" borderId="10" xfId="0" applyFont="1" applyBorder="1" applyAlignment="1">
      <alignment horizontal="center" vertical="top" wrapText="1" readingOrder="1"/>
    </xf>
    <xf numFmtId="0" fontId="40" fillId="0" borderId="0" xfId="0" applyFont="1" applyBorder="1" applyAlignment="1">
      <alignment horizontal="center" vertical="top" wrapText="1" readingOrder="1"/>
    </xf>
    <xf numFmtId="0" fontId="40" fillId="0" borderId="0" xfId="0" applyFont="1" applyBorder="1" applyAlignment="1">
      <alignment vertical="top" wrapText="1" readingOrder="1"/>
    </xf>
    <xf numFmtId="0" fontId="40" fillId="0" borderId="0" xfId="0" applyFont="1" applyAlignment="1">
      <alignment vertical="top" wrapText="1" readingOrder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top" wrapText="1" readingOrder="1"/>
    </xf>
    <xf numFmtId="0" fontId="42" fillId="0" borderId="0" xfId="0" applyFont="1" applyBorder="1" applyAlignment="1">
      <alignment horizontal="center" vertical="top" wrapText="1" readingOrder="1"/>
    </xf>
    <xf numFmtId="0" fontId="42" fillId="0" borderId="0" xfId="0" applyFont="1" applyBorder="1" applyAlignment="1">
      <alignment vertical="top" wrapText="1" readingOrder="1"/>
    </xf>
    <xf numFmtId="0" fontId="42" fillId="0" borderId="0" xfId="0" applyFont="1" applyAlignment="1">
      <alignment vertical="top" wrapText="1" readingOrder="1"/>
    </xf>
    <xf numFmtId="0" fontId="42" fillId="0" borderId="0" xfId="0" applyFont="1" applyBorder="1" applyAlignment="1">
      <alignment horizontal="center" vertical="top" wrapText="1" readingOrder="1"/>
    </xf>
    <xf numFmtId="0" fontId="38" fillId="0" borderId="0" xfId="0" applyFont="1" applyAlignment="1">
      <alignment horizontal="left" indent="1"/>
    </xf>
    <xf numFmtId="164" fontId="38" fillId="0" borderId="0" xfId="0" applyNumberFormat="1" applyFont="1" applyAlignment="1">
      <alignment/>
    </xf>
    <xf numFmtId="0" fontId="0" fillId="33" borderId="0" xfId="0" applyFill="1" applyAlignment="1">
      <alignment/>
    </xf>
    <xf numFmtId="0" fontId="26" fillId="34" borderId="11" xfId="0" applyFont="1" applyFill="1" applyBorder="1" applyAlignment="1">
      <alignment horizontal="left" vertical="center"/>
    </xf>
    <xf numFmtId="43" fontId="26" fillId="34" borderId="11" xfId="46" applyFont="1" applyFill="1" applyBorder="1" applyAlignment="1">
      <alignment horizontal="center" vertical="center" wrapText="1"/>
    </xf>
    <xf numFmtId="4" fontId="26" fillId="34" borderId="11" xfId="46" applyNumberFormat="1" applyFont="1" applyFill="1" applyBorder="1" applyAlignment="1">
      <alignment horizontal="center" vertical="center" wrapText="1"/>
    </xf>
    <xf numFmtId="43" fontId="26" fillId="34" borderId="12" xfId="46" applyFont="1" applyFill="1" applyBorder="1" applyAlignment="1">
      <alignment horizontal="center" vertical="center" wrapText="1"/>
    </xf>
    <xf numFmtId="4" fontId="26" fillId="34" borderId="12" xfId="46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/>
    </xf>
    <xf numFmtId="164" fontId="38" fillId="0" borderId="13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165" fontId="0" fillId="33" borderId="0" xfId="0" applyNumberFormat="1" applyFill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166" fontId="0" fillId="0" borderId="0" xfId="0" applyNumberFormat="1" applyAlignment="1">
      <alignment vertical="center" wrapText="1"/>
    </xf>
    <xf numFmtId="166" fontId="38" fillId="0" borderId="0" xfId="0" applyNumberFormat="1" applyFont="1" applyAlignment="1">
      <alignment vertical="center" wrapText="1"/>
    </xf>
    <xf numFmtId="0" fontId="26" fillId="34" borderId="14" xfId="0" applyFont="1" applyFill="1" applyBorder="1" applyAlignment="1">
      <alignment vertical="center"/>
    </xf>
    <xf numFmtId="164" fontId="38" fillId="34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Border="1" applyAlignment="1">
      <alignment vertical="center"/>
    </xf>
    <xf numFmtId="0" fontId="38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76200</xdr:rowOff>
    </xdr:from>
    <xdr:to>
      <xdr:col>0</xdr:col>
      <xdr:colOff>1685925</xdr:colOff>
      <xdr:row>3</xdr:row>
      <xdr:rowOff>142875</xdr:rowOff>
    </xdr:to>
    <xdr:pic>
      <xdr:nvPicPr>
        <xdr:cNvPr id="1" name="3 Imagen" descr="C:\Users\Mary\Desktop\NUEVO LOGO S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6700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</xdr:row>
      <xdr:rowOff>123825</xdr:rowOff>
    </xdr:from>
    <xdr:to>
      <xdr:col>2</xdr:col>
      <xdr:colOff>1047750</xdr:colOff>
      <xdr:row>4</xdr:row>
      <xdr:rowOff>104775</xdr:rowOff>
    </xdr:to>
    <xdr:pic>
      <xdr:nvPicPr>
        <xdr:cNvPr id="2" name="4 Imagen" descr="C:\Documents and Settings\Administrator.HTQSRV2\Desktop\Dominio\jpolonia\Desktop\PLATA 2017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314325"/>
          <a:ext cx="1447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123825</xdr:rowOff>
    </xdr:from>
    <xdr:to>
      <xdr:col>2</xdr:col>
      <xdr:colOff>304800</xdr:colOff>
      <xdr:row>112</xdr:row>
      <xdr:rowOff>152400</xdr:rowOff>
    </xdr:to>
    <xdr:grpSp>
      <xdr:nvGrpSpPr>
        <xdr:cNvPr id="3" name="5 Grupo"/>
        <xdr:cNvGrpSpPr>
          <a:grpSpLocks/>
        </xdr:cNvGrpSpPr>
      </xdr:nvGrpSpPr>
      <xdr:grpSpPr>
        <a:xfrm>
          <a:off x="0" y="19554825"/>
          <a:ext cx="8534400" cy="3076575"/>
          <a:chOff x="4476750" y="19916772"/>
          <a:chExt cx="8610600" cy="3072011"/>
        </a:xfrm>
        <a:solidFill>
          <a:srgbClr val="FFFFFF"/>
        </a:solidFill>
      </xdr:grpSpPr>
      <xdr:grpSp>
        <xdr:nvGrpSpPr>
          <xdr:cNvPr id="4" name="6 Grupo"/>
          <xdr:cNvGrpSpPr>
            <a:grpSpLocks/>
          </xdr:cNvGrpSpPr>
        </xdr:nvGrpSpPr>
        <xdr:grpSpPr>
          <a:xfrm>
            <a:off x="5561686" y="20692455"/>
            <a:ext cx="2469090" cy="468482"/>
            <a:chOff x="1981587" y="20064635"/>
            <a:chExt cx="2812143" cy="468545"/>
          </a:xfrm>
          <a:solidFill>
            <a:srgbClr val="FFFFFF"/>
          </a:solidFill>
        </xdr:grpSpPr>
        <xdr:sp>
          <xdr:nvSpPr>
            <xdr:cNvPr id="5" name="21 CuadroTexto"/>
            <xdr:cNvSpPr txBox="1">
              <a:spLocks noChangeArrowheads="1"/>
            </xdr:cNvSpPr>
          </xdr:nvSpPr>
          <xdr:spPr>
            <a:xfrm>
              <a:off x="1981587" y="20064635"/>
              <a:ext cx="2812143" cy="3243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YDALSA NÚÑEZ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MANZUELA</a:t>
              </a:r>
            </a:p>
          </xdr:txBody>
        </xdr:sp>
        <xdr:sp>
          <xdr:nvSpPr>
            <xdr:cNvPr id="6" name="22 CuadroTexto"/>
            <xdr:cNvSpPr txBox="1">
              <a:spLocks noChangeArrowheads="1"/>
            </xdr:cNvSpPr>
          </xdr:nvSpPr>
          <xdr:spPr>
            <a:xfrm>
              <a:off x="2068060" y="20212110"/>
              <a:ext cx="1910851" cy="3210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Enc.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Presupuesto</a:t>
              </a:r>
            </a:p>
          </xdr:txBody>
        </xdr:sp>
      </xdr:grpSp>
      <xdr:grpSp>
        <xdr:nvGrpSpPr>
          <xdr:cNvPr id="7" name="7 Grupo"/>
          <xdr:cNvGrpSpPr>
            <a:grpSpLocks/>
          </xdr:cNvGrpSpPr>
        </xdr:nvGrpSpPr>
        <xdr:grpSpPr>
          <a:xfrm>
            <a:off x="4476750" y="19916772"/>
            <a:ext cx="8610600" cy="3072011"/>
            <a:chOff x="228600" y="19145247"/>
            <a:chExt cx="8610600" cy="3072011"/>
          </a:xfrm>
          <a:solidFill>
            <a:srgbClr val="FFFFFF"/>
          </a:solidFill>
        </xdr:grpSpPr>
        <xdr:pic>
          <xdr:nvPicPr>
            <xdr:cNvPr id="8" name="8 Imagen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228600" y="19168287"/>
              <a:ext cx="1601572" cy="14054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9 Imagen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837800" y="19430176"/>
              <a:ext cx="2288267" cy="1070596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10" name="10 Grupo"/>
            <xdr:cNvGrpSpPr>
              <a:grpSpLocks/>
            </xdr:cNvGrpSpPr>
          </xdr:nvGrpSpPr>
          <xdr:grpSpPr>
            <a:xfrm>
              <a:off x="3108846" y="20488484"/>
              <a:ext cx="2837193" cy="1728774"/>
              <a:chOff x="4286249" y="20642036"/>
              <a:chExt cx="3231543" cy="1728110"/>
            </a:xfrm>
            <a:solidFill>
              <a:srgbClr val="FFFFFF"/>
            </a:solidFill>
          </xdr:grpSpPr>
          <xdr:grpSp>
            <xdr:nvGrpSpPr>
              <xdr:cNvPr id="11" name="16 Grupo"/>
              <xdr:cNvGrpSpPr>
                <a:grpSpLocks/>
              </xdr:cNvGrpSpPr>
            </xdr:nvGrpSpPr>
            <xdr:grpSpPr>
              <a:xfrm>
                <a:off x="4286249" y="21907445"/>
                <a:ext cx="2872034" cy="462701"/>
                <a:chOff x="4286249" y="21907499"/>
                <a:chExt cx="2872013" cy="462647"/>
              </a:xfrm>
              <a:solidFill>
                <a:srgbClr val="FFFFFF"/>
              </a:solidFill>
            </xdr:grpSpPr>
            <xdr:sp>
              <xdr:nvSpPr>
                <xdr:cNvPr id="12" name="19 CuadroTexto"/>
                <xdr:cNvSpPr txBox="1">
                  <a:spLocks noChangeArrowheads="1"/>
                </xdr:cNvSpPr>
              </xdr:nvSpPr>
              <xdr:spPr>
                <a:xfrm>
                  <a:off x="4286249" y="21907499"/>
                  <a:ext cx="2872013" cy="32292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4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Dr.</a:t>
                  </a:r>
                  <a:r>
                    <a:rPr lang="en-US" cap="none" sz="14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 ELIGIO ORTEGA GARCIA</a:t>
                  </a:r>
                </a:p>
              </xdr:txBody>
            </xdr:sp>
            <xdr:sp>
              <xdr:nvSpPr>
                <xdr:cNvPr id="13" name="20 CuadroTexto"/>
                <xdr:cNvSpPr txBox="1">
                  <a:spLocks noChangeArrowheads="1"/>
                </xdr:cNvSpPr>
              </xdr:nvSpPr>
              <xdr:spPr>
                <a:xfrm>
                  <a:off x="4955428" y="22073474"/>
                  <a:ext cx="2050617" cy="29667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Director  General</a:t>
                  </a:r>
                </a:p>
              </xdr:txBody>
            </xdr:sp>
          </xdr:grpSp>
          <xdr:pic>
            <xdr:nvPicPr>
              <xdr:cNvPr id="14" name="17 Imagen"/>
              <xdr:cNvPicPr preferRelativeResize="1">
                <a:picLocks noChangeAspect="1"/>
              </xdr:cNvPicPr>
            </xdr:nvPicPr>
            <xdr:blipFill>
              <a:blip r:embed="rId5"/>
              <a:srcRect l="15382" t="29528" r="39735" b="13101"/>
              <a:stretch>
                <a:fillRect/>
              </a:stretch>
            </xdr:blipFill>
            <xdr:spPr>
              <a:xfrm rot="4819311">
                <a:off x="4796025" y="21106898"/>
                <a:ext cx="2165134" cy="903802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5" name="18 Imagen"/>
              <xdr:cNvPicPr preferRelativeResize="1">
                <a:picLocks noChangeAspect="1"/>
              </xdr:cNvPicPr>
            </xdr:nvPicPr>
            <xdr:blipFill>
              <a:blip r:embed="rId6"/>
              <a:srcRect l="69329"/>
              <a:stretch>
                <a:fillRect/>
              </a:stretch>
            </xdr:blipFill>
            <xdr:spPr>
              <a:xfrm>
                <a:off x="5578866" y="20642036"/>
                <a:ext cx="1938926" cy="148487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grpSp>
          <xdr:nvGrpSpPr>
            <xdr:cNvPr id="16" name="11 Grupo"/>
            <xdr:cNvGrpSpPr>
              <a:grpSpLocks/>
            </xdr:cNvGrpSpPr>
          </xdr:nvGrpSpPr>
          <xdr:grpSpPr>
            <a:xfrm>
              <a:off x="4572648" y="19145247"/>
              <a:ext cx="4266552" cy="1384709"/>
              <a:chOff x="5954419" y="19298774"/>
              <a:chExt cx="4859323" cy="1384084"/>
            </a:xfrm>
            <a:solidFill>
              <a:srgbClr val="FFFFFF"/>
            </a:solidFill>
          </xdr:grpSpPr>
          <xdr:grpSp>
            <xdr:nvGrpSpPr>
              <xdr:cNvPr id="17" name="12 Grupo"/>
              <xdr:cNvGrpSpPr>
                <a:grpSpLocks/>
              </xdr:cNvGrpSpPr>
            </xdr:nvGrpSpPr>
            <xdr:grpSpPr>
              <a:xfrm>
                <a:off x="7731716" y="20073169"/>
                <a:ext cx="3082026" cy="609689"/>
                <a:chOff x="7731579" y="20073256"/>
                <a:chExt cx="3082163" cy="609602"/>
              </a:xfrm>
              <a:solidFill>
                <a:srgbClr val="FFFFFF"/>
              </a:solidFill>
            </xdr:grpSpPr>
            <xdr:sp>
              <xdr:nvSpPr>
                <xdr:cNvPr id="18" name="14 CuadroTexto"/>
                <xdr:cNvSpPr txBox="1">
                  <a:spLocks noChangeArrowheads="1"/>
                </xdr:cNvSpPr>
              </xdr:nvSpPr>
              <xdr:spPr>
                <a:xfrm>
                  <a:off x="7731579" y="20073256"/>
                  <a:ext cx="2551260" cy="32430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4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Licda.</a:t>
                  </a:r>
                  <a:r>
                    <a:rPr lang="en-US" cap="none" sz="14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 ALICIA CARDENAS CARDENAS</a:t>
                  </a:r>
                </a:p>
              </xdr:txBody>
            </xdr:sp>
            <xdr:sp>
              <xdr:nvSpPr>
                <xdr:cNvPr id="19" name="15 CuadroTexto"/>
                <xdr:cNvSpPr txBox="1">
                  <a:spLocks noChangeArrowheads="1"/>
                </xdr:cNvSpPr>
              </xdr:nvSpPr>
              <xdr:spPr>
                <a:xfrm>
                  <a:off x="7769335" y="20320907"/>
                  <a:ext cx="3044407" cy="36195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Enc. Administrativa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 y Financiera</a:t>
                  </a:r>
                </a:p>
              </xdr:txBody>
            </xdr:sp>
          </xdr:grpSp>
          <xdr:pic>
            <xdr:nvPicPr>
              <xdr:cNvPr id="20" name="13 Imagen"/>
              <xdr:cNvPicPr preferRelativeResize="1">
                <a:picLocks noChangeAspect="1"/>
              </xdr:cNvPicPr>
            </xdr:nvPicPr>
            <xdr:blipFill>
              <a:blip r:embed="rId7"/>
              <a:stretch>
                <a:fillRect/>
              </a:stretch>
            </xdr:blipFill>
            <xdr:spPr>
              <a:xfrm>
                <a:off x="5954419" y="19298774"/>
                <a:ext cx="2503766" cy="1012111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2"/>
  <sheetViews>
    <sheetView tabSelected="1" zoomScale="91" zoomScaleNormal="91" zoomScalePageLayoutView="0" workbookViewId="0" topLeftCell="A1">
      <selection activeCell="E18" sqref="E18"/>
    </sheetView>
  </sheetViews>
  <sheetFormatPr defaultColWidth="11.421875" defaultRowHeight="15"/>
  <cols>
    <col min="1" max="1" width="105.8515625" style="0" customWidth="1"/>
    <col min="2" max="2" width="17.57421875" style="0" customWidth="1"/>
    <col min="3" max="3" width="16.7109375" style="32" customWidth="1"/>
    <col min="4" max="4" width="18.140625" style="0" customWidth="1"/>
  </cols>
  <sheetData>
    <row r="2" spans="1:14" ht="28.5" customHeight="1">
      <c r="A2" s="1" t="s">
        <v>0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" customHeight="1">
      <c r="A3" s="5" t="s">
        <v>1</v>
      </c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.75">
      <c r="A4" s="9" t="s">
        <v>2</v>
      </c>
      <c r="B4" s="10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.75" customHeight="1">
      <c r="A5" s="13" t="s">
        <v>3</v>
      </c>
      <c r="B5" s="14"/>
      <c r="C5" s="14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.75" customHeight="1">
      <c r="A6" s="13" t="s">
        <v>4</v>
      </c>
      <c r="B6" s="14"/>
      <c r="C6" s="14"/>
      <c r="D6" s="17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4" ht="15">
      <c r="A7" s="18"/>
      <c r="B7" s="19"/>
      <c r="C7" s="19"/>
      <c r="D7" s="20"/>
    </row>
    <row r="8" spans="1:4" ht="15" customHeight="1">
      <c r="A8" s="21" t="s">
        <v>5</v>
      </c>
      <c r="B8" s="22" t="s">
        <v>6</v>
      </c>
      <c r="C8" s="23" t="s">
        <v>7</v>
      </c>
      <c r="D8" s="20"/>
    </row>
    <row r="9" spans="1:4" ht="15">
      <c r="A9" s="21"/>
      <c r="B9" s="24"/>
      <c r="C9" s="25"/>
      <c r="D9" s="20"/>
    </row>
    <row r="10" spans="1:4" ht="15">
      <c r="A10" s="26" t="s">
        <v>8</v>
      </c>
      <c r="B10" s="27"/>
      <c r="C10" s="28"/>
      <c r="D10" s="20"/>
    </row>
    <row r="11" spans="1:4" ht="28.5" customHeight="1">
      <c r="A11" s="18" t="s">
        <v>9</v>
      </c>
      <c r="B11" s="19">
        <f>+B12+B13+B14+B15+B16</f>
        <v>398813790</v>
      </c>
      <c r="C11" s="19">
        <f>+C12+C13+C14+C15+C16</f>
        <v>426360825.88</v>
      </c>
      <c r="D11" s="29"/>
    </row>
    <row r="12" spans="1:4" ht="21" customHeight="1">
      <c r="A12" s="30" t="s">
        <v>10</v>
      </c>
      <c r="B12" s="31">
        <v>344061091</v>
      </c>
      <c r="C12" s="32">
        <f>+B12+135000+21031069.45+1752589.12+1661419.2</f>
        <v>368641168.77</v>
      </c>
      <c r="D12" s="33"/>
    </row>
    <row r="13" spans="1:4" ht="15">
      <c r="A13" s="30" t="s">
        <v>11</v>
      </c>
      <c r="B13" s="31">
        <v>510600</v>
      </c>
      <c r="C13" s="32">
        <f aca="true" t="shared" si="0" ref="C13:C38">+B13</f>
        <v>510600</v>
      </c>
      <c r="D13" s="20"/>
    </row>
    <row r="14" spans="1:4" ht="15.75" customHeight="1">
      <c r="A14" s="30" t="s">
        <v>12</v>
      </c>
      <c r="B14" s="31">
        <v>300000</v>
      </c>
      <c r="C14" s="32">
        <f t="shared" si="0"/>
        <v>300000</v>
      </c>
      <c r="D14" s="20"/>
    </row>
    <row r="15" spans="1:4" ht="15">
      <c r="A15" s="30" t="s">
        <v>13</v>
      </c>
      <c r="B15" s="31">
        <v>0</v>
      </c>
      <c r="C15" s="32">
        <f t="shared" si="0"/>
        <v>0</v>
      </c>
      <c r="D15" s="20"/>
    </row>
    <row r="16" spans="1:4" ht="15">
      <c r="A16" s="30" t="s">
        <v>14</v>
      </c>
      <c r="B16" s="31">
        <v>53942099</v>
      </c>
      <c r="C16" s="32">
        <f>+B16+1366844.25+1368772.1+231341.76</f>
        <v>56909057.11</v>
      </c>
      <c r="D16" s="20"/>
    </row>
    <row r="17" spans="1:4" ht="15">
      <c r="A17" s="18" t="s">
        <v>15</v>
      </c>
      <c r="B17" s="19">
        <f>+B18+B19+B20+B21+B22+B23+B24+B25+B26</f>
        <v>40974200</v>
      </c>
      <c r="C17" s="19">
        <f>+C18+C19+C20+C21+C22+C23+C24+C25+C26</f>
        <v>47694200</v>
      </c>
      <c r="D17" s="20"/>
    </row>
    <row r="18" spans="1:3" ht="15">
      <c r="A18" s="30" t="s">
        <v>16</v>
      </c>
      <c r="B18" s="34">
        <v>4870000</v>
      </c>
      <c r="C18" s="32">
        <f t="shared" si="0"/>
        <v>4870000</v>
      </c>
    </row>
    <row r="19" spans="1:3" ht="15">
      <c r="A19" s="30" t="s">
        <v>17</v>
      </c>
      <c r="B19" s="34">
        <v>5000000</v>
      </c>
      <c r="C19" s="32">
        <f t="shared" si="0"/>
        <v>5000000</v>
      </c>
    </row>
    <row r="20" spans="1:3" ht="15">
      <c r="A20" s="30" t="s">
        <v>18</v>
      </c>
      <c r="B20" s="34">
        <v>400000</v>
      </c>
      <c r="C20" s="32">
        <f t="shared" si="0"/>
        <v>400000</v>
      </c>
    </row>
    <row r="21" spans="1:3" ht="15">
      <c r="A21" s="30" t="s">
        <v>19</v>
      </c>
      <c r="B21" s="34">
        <v>2220000</v>
      </c>
      <c r="C21" s="32">
        <f>+B21+1500000</f>
        <v>3720000</v>
      </c>
    </row>
    <row r="22" spans="1:3" ht="15">
      <c r="A22" s="30" t="s">
        <v>20</v>
      </c>
      <c r="B22" s="34">
        <v>6434200</v>
      </c>
      <c r="C22" s="32">
        <f>+B22+2220000</f>
        <v>8654200</v>
      </c>
    </row>
    <row r="23" spans="1:3" ht="15">
      <c r="A23" s="30" t="s">
        <v>21</v>
      </c>
      <c r="B23" s="34">
        <v>970000</v>
      </c>
      <c r="C23" s="32">
        <f t="shared" si="0"/>
        <v>970000</v>
      </c>
    </row>
    <row r="24" spans="1:3" ht="15">
      <c r="A24" s="30" t="s">
        <v>22</v>
      </c>
      <c r="B24" s="34">
        <v>7100000</v>
      </c>
      <c r="C24" s="32">
        <f t="shared" si="0"/>
        <v>7100000</v>
      </c>
    </row>
    <row r="25" spans="1:3" ht="15">
      <c r="A25" s="30" t="s">
        <v>23</v>
      </c>
      <c r="B25" s="34">
        <v>10680000</v>
      </c>
      <c r="C25" s="32">
        <f>+B25+3000000</f>
        <v>13680000</v>
      </c>
    </row>
    <row r="26" spans="1:3" ht="15">
      <c r="A26" s="30" t="s">
        <v>24</v>
      </c>
      <c r="B26" s="34">
        <v>3300000</v>
      </c>
      <c r="C26" s="32">
        <f t="shared" si="0"/>
        <v>3300000</v>
      </c>
    </row>
    <row r="27" spans="1:3" ht="15">
      <c r="A27" s="18" t="s">
        <v>25</v>
      </c>
      <c r="B27" s="19">
        <f>+B28+B29+B30+B31+B32+B33+B34+B35+B36</f>
        <v>268550000</v>
      </c>
      <c r="C27" s="19">
        <f>+C28+C29+C30+C31+C32+C33+C34+C35+C36</f>
        <v>271288524.31</v>
      </c>
    </row>
    <row r="28" spans="1:3" ht="15">
      <c r="A28" s="30" t="s">
        <v>26</v>
      </c>
      <c r="B28" s="34">
        <v>20200000</v>
      </c>
      <c r="C28" s="32">
        <f t="shared" si="0"/>
        <v>20200000</v>
      </c>
    </row>
    <row r="29" spans="1:3" ht="15">
      <c r="A29" s="30" t="s">
        <v>27</v>
      </c>
      <c r="B29" s="34">
        <v>2000000</v>
      </c>
      <c r="C29" s="32">
        <f t="shared" si="0"/>
        <v>2000000</v>
      </c>
    </row>
    <row r="30" spans="1:3" ht="15">
      <c r="A30" s="30" t="s">
        <v>28</v>
      </c>
      <c r="B30" s="34">
        <v>8000000</v>
      </c>
      <c r="C30" s="32">
        <f t="shared" si="0"/>
        <v>8000000</v>
      </c>
    </row>
    <row r="31" spans="1:3" ht="15">
      <c r="A31" s="30" t="s">
        <v>29</v>
      </c>
      <c r="B31" s="34">
        <v>48000000</v>
      </c>
      <c r="C31" s="32">
        <f t="shared" si="0"/>
        <v>48000000</v>
      </c>
    </row>
    <row r="32" spans="1:3" ht="15">
      <c r="A32" s="30" t="s">
        <v>30</v>
      </c>
      <c r="B32" s="34">
        <v>9250000</v>
      </c>
      <c r="C32" s="32">
        <f t="shared" si="0"/>
        <v>9250000</v>
      </c>
    </row>
    <row r="33" spans="1:3" ht="15">
      <c r="A33" s="30" t="s">
        <v>31</v>
      </c>
      <c r="B33" s="34">
        <v>11100000</v>
      </c>
      <c r="C33" s="32">
        <f t="shared" si="0"/>
        <v>11100000</v>
      </c>
    </row>
    <row r="34" spans="1:3" ht="15">
      <c r="A34" s="30" t="s">
        <v>32</v>
      </c>
      <c r="B34" s="34">
        <v>98800000</v>
      </c>
      <c r="C34" s="32">
        <f>+B34-135000+2873524.31</f>
        <v>101538524.31</v>
      </c>
    </row>
    <row r="35" spans="1:3" ht="15">
      <c r="A35" s="30" t="s">
        <v>33</v>
      </c>
      <c r="B35" s="34">
        <v>0</v>
      </c>
      <c r="C35" s="32">
        <f t="shared" si="0"/>
        <v>0</v>
      </c>
    </row>
    <row r="36" spans="1:3" ht="15">
      <c r="A36" s="30" t="s">
        <v>34</v>
      </c>
      <c r="B36" s="34">
        <v>71200000</v>
      </c>
      <c r="C36" s="32">
        <f t="shared" si="0"/>
        <v>71200000</v>
      </c>
    </row>
    <row r="37" spans="1:3" ht="15">
      <c r="A37" s="18" t="s">
        <v>35</v>
      </c>
      <c r="B37" s="35">
        <v>2000000</v>
      </c>
      <c r="C37" s="35">
        <v>2000000</v>
      </c>
    </row>
    <row r="38" spans="1:3" ht="15">
      <c r="A38" s="30" t="s">
        <v>36</v>
      </c>
      <c r="B38" s="34">
        <v>2000000</v>
      </c>
      <c r="C38" s="32">
        <f t="shared" si="0"/>
        <v>2000000</v>
      </c>
    </row>
    <row r="39" spans="1:2" ht="15">
      <c r="A39" s="30" t="s">
        <v>37</v>
      </c>
      <c r="B39" s="31"/>
    </row>
    <row r="40" spans="1:2" ht="15">
      <c r="A40" s="30" t="s">
        <v>38</v>
      </c>
      <c r="B40" s="31"/>
    </row>
    <row r="41" spans="1:2" ht="15">
      <c r="A41" s="30" t="s">
        <v>39</v>
      </c>
      <c r="B41" s="31"/>
    </row>
    <row r="42" spans="1:2" ht="15">
      <c r="A42" s="30" t="s">
        <v>40</v>
      </c>
      <c r="B42" s="31"/>
    </row>
    <row r="43" spans="1:2" ht="15">
      <c r="A43" s="30" t="s">
        <v>41</v>
      </c>
      <c r="B43" s="31"/>
    </row>
    <row r="44" spans="1:2" ht="15">
      <c r="A44" s="30" t="s">
        <v>42</v>
      </c>
      <c r="B44" s="31"/>
    </row>
    <row r="45" spans="1:2" ht="15">
      <c r="A45" s="30" t="s">
        <v>43</v>
      </c>
      <c r="B45" s="31"/>
    </row>
    <row r="46" spans="1:2" ht="15">
      <c r="A46" s="18" t="s">
        <v>44</v>
      </c>
      <c r="B46" s="19"/>
    </row>
    <row r="47" spans="1:2" ht="15">
      <c r="A47" s="30" t="s">
        <v>45</v>
      </c>
      <c r="B47" s="31"/>
    </row>
    <row r="48" spans="1:2" ht="15">
      <c r="A48" s="30" t="s">
        <v>46</v>
      </c>
      <c r="B48" s="31"/>
    </row>
    <row r="49" spans="1:2" ht="15">
      <c r="A49" s="30" t="s">
        <v>47</v>
      </c>
      <c r="B49" s="31"/>
    </row>
    <row r="50" spans="1:2" ht="15">
      <c r="A50" s="30" t="s">
        <v>48</v>
      </c>
      <c r="B50" s="31"/>
    </row>
    <row r="51" spans="1:2" ht="15">
      <c r="A51" s="30" t="s">
        <v>49</v>
      </c>
      <c r="B51" s="31"/>
    </row>
    <row r="52" spans="1:2" ht="15">
      <c r="A52" s="30" t="s">
        <v>50</v>
      </c>
      <c r="B52" s="31"/>
    </row>
    <row r="53" spans="1:3" ht="15">
      <c r="A53" s="18" t="s">
        <v>51</v>
      </c>
      <c r="B53" s="19">
        <f>+B54+B55+B56+B57+B58+B59+B60+B61+B62</f>
        <v>27300000</v>
      </c>
      <c r="C53" s="19">
        <f>+C54+C55+C56+C57+C58+C59+C60+C61+C62</f>
        <v>31429999.95</v>
      </c>
    </row>
    <row r="54" spans="1:3" ht="15">
      <c r="A54" s="30" t="s">
        <v>52</v>
      </c>
      <c r="B54" s="34">
        <v>11500000</v>
      </c>
      <c r="C54" s="34">
        <v>11500000</v>
      </c>
    </row>
    <row r="55" spans="1:3" ht="15">
      <c r="A55" s="30" t="s">
        <v>53</v>
      </c>
      <c r="B55" s="34">
        <v>300000</v>
      </c>
      <c r="C55" s="34">
        <v>300000</v>
      </c>
    </row>
    <row r="56" spans="1:3" ht="15">
      <c r="A56" s="30" t="s">
        <v>54</v>
      </c>
      <c r="B56" s="34">
        <v>6000000</v>
      </c>
      <c r="C56" s="34">
        <v>6000000</v>
      </c>
    </row>
    <row r="57" spans="1:3" ht="15">
      <c r="A57" s="30" t="s">
        <v>55</v>
      </c>
      <c r="B57" s="34">
        <v>0</v>
      </c>
      <c r="C57" s="34">
        <v>0</v>
      </c>
    </row>
    <row r="58" spans="1:3" ht="15">
      <c r="A58" s="30" t="s">
        <v>56</v>
      </c>
      <c r="B58" s="34">
        <v>9500000</v>
      </c>
      <c r="C58" s="34">
        <v>9500000</v>
      </c>
    </row>
    <row r="59" spans="1:3" ht="15">
      <c r="A59" s="30" t="s">
        <v>57</v>
      </c>
      <c r="B59" s="34">
        <v>0</v>
      </c>
      <c r="C59" s="34">
        <v>0</v>
      </c>
    </row>
    <row r="60" spans="1:3" ht="15">
      <c r="A60" s="30" t="s">
        <v>58</v>
      </c>
      <c r="B60" s="34">
        <v>0</v>
      </c>
      <c r="C60" s="34">
        <v>0</v>
      </c>
    </row>
    <row r="61" spans="1:3" ht="15">
      <c r="A61" s="30" t="s">
        <v>59</v>
      </c>
      <c r="B61" s="34">
        <v>0</v>
      </c>
      <c r="C61" s="34">
        <v>4129999.95</v>
      </c>
    </row>
    <row r="62" spans="1:3" ht="15">
      <c r="A62" s="30" t="s">
        <v>60</v>
      </c>
      <c r="B62" s="35">
        <v>0</v>
      </c>
      <c r="C62" s="35">
        <v>0</v>
      </c>
    </row>
    <row r="63" spans="1:2" ht="15">
      <c r="A63" s="18" t="s">
        <v>61</v>
      </c>
      <c r="B63" s="19"/>
    </row>
    <row r="64" spans="1:2" ht="15">
      <c r="A64" s="30" t="s">
        <v>62</v>
      </c>
      <c r="B64" s="31"/>
    </row>
    <row r="65" spans="1:2" ht="15">
      <c r="A65" s="30" t="s">
        <v>63</v>
      </c>
      <c r="B65" s="31"/>
    </row>
    <row r="66" spans="1:2" ht="15">
      <c r="A66" s="30" t="s">
        <v>64</v>
      </c>
      <c r="B66" s="31"/>
    </row>
    <row r="67" spans="1:2" ht="15">
      <c r="A67" s="30" t="s">
        <v>65</v>
      </c>
      <c r="B67" s="31"/>
    </row>
    <row r="68" spans="1:2" ht="15">
      <c r="A68" s="18" t="s">
        <v>66</v>
      </c>
      <c r="B68" s="19"/>
    </row>
    <row r="69" spans="1:2" ht="15">
      <c r="A69" s="30" t="s">
        <v>67</v>
      </c>
      <c r="B69" s="31"/>
    </row>
    <row r="70" spans="1:2" ht="15">
      <c r="A70" s="30" t="s">
        <v>68</v>
      </c>
      <c r="B70" s="31"/>
    </row>
    <row r="71" spans="1:2" ht="15">
      <c r="A71" s="18" t="s">
        <v>69</v>
      </c>
      <c r="B71" s="19"/>
    </row>
    <row r="72" spans="1:2" ht="15">
      <c r="A72" s="30" t="s">
        <v>70</v>
      </c>
      <c r="B72" s="31"/>
    </row>
    <row r="73" spans="1:2" ht="15">
      <c r="A73" s="30" t="s">
        <v>71</v>
      </c>
      <c r="B73" s="31"/>
    </row>
    <row r="74" spans="1:2" ht="15">
      <c r="A74" s="30" t="s">
        <v>72</v>
      </c>
      <c r="B74" s="31"/>
    </row>
    <row r="75" spans="1:3" ht="15">
      <c r="A75" s="26" t="s">
        <v>73</v>
      </c>
      <c r="B75" s="27">
        <f>+B37+B27+B17+B11+B53</f>
        <v>737637990</v>
      </c>
      <c r="C75" s="27">
        <f>+C37+C27+C17+C11+C53</f>
        <v>778773550.1400001</v>
      </c>
    </row>
    <row r="76" spans="1:2" ht="15">
      <c r="A76" s="18" t="s">
        <v>74</v>
      </c>
      <c r="B76" s="19"/>
    </row>
    <row r="77" spans="1:2" ht="15">
      <c r="A77" s="30" t="s">
        <v>75</v>
      </c>
      <c r="B77" s="31"/>
    </row>
    <row r="78" spans="1:2" ht="15">
      <c r="A78" s="30" t="s">
        <v>76</v>
      </c>
      <c r="B78" s="31"/>
    </row>
    <row r="79" spans="1:2" ht="15">
      <c r="A79" s="18" t="s">
        <v>77</v>
      </c>
      <c r="B79" s="19"/>
    </row>
    <row r="80" spans="1:2" ht="15">
      <c r="A80" s="30" t="s">
        <v>78</v>
      </c>
      <c r="B80" s="31"/>
    </row>
    <row r="81" spans="1:2" ht="15">
      <c r="A81" s="30" t="s">
        <v>79</v>
      </c>
      <c r="B81" s="31"/>
    </row>
    <row r="82" spans="1:2" ht="15">
      <c r="A82" s="18" t="s">
        <v>80</v>
      </c>
      <c r="B82" s="19"/>
    </row>
    <row r="83" spans="1:2" ht="15">
      <c r="A83" s="30" t="s">
        <v>81</v>
      </c>
      <c r="B83" s="31"/>
    </row>
    <row r="84" spans="1:3" ht="15">
      <c r="A84" s="36" t="s">
        <v>82</v>
      </c>
      <c r="B84" s="37">
        <f>+B75</f>
        <v>737637990</v>
      </c>
      <c r="C84" s="37">
        <f>+C75</f>
        <v>778773550.1400001</v>
      </c>
    </row>
    <row r="85" spans="1:2" ht="15">
      <c r="A85" s="30" t="s">
        <v>83</v>
      </c>
      <c r="B85" s="38"/>
    </row>
    <row r="89" ht="15.75" thickBot="1"/>
    <row r="90" ht="15.75" thickBot="1">
      <c r="A90" s="39" t="s">
        <v>84</v>
      </c>
    </row>
    <row r="91" ht="30.75" thickBot="1">
      <c r="A91" s="40" t="s">
        <v>85</v>
      </c>
    </row>
    <row r="92" ht="45.75" thickBot="1">
      <c r="A92" s="41" t="s">
        <v>86</v>
      </c>
    </row>
  </sheetData>
  <sheetProtection/>
  <mergeCells count="8">
    <mergeCell ref="A2:C2"/>
    <mergeCell ref="A3:C3"/>
    <mergeCell ref="A4:C4"/>
    <mergeCell ref="A5:C5"/>
    <mergeCell ref="A6:C6"/>
    <mergeCell ref="A8:A9"/>
    <mergeCell ref="B8:B9"/>
    <mergeCell ref="C8:C9"/>
  </mergeCells>
  <printOptions/>
  <pageMargins left="0.7" right="0.7" top="0.75" bottom="0.75" header="0.3" footer="0.3"/>
  <pageSetup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Esteban Caraballo Bautista</dc:creator>
  <cp:keywords/>
  <dc:description/>
  <cp:lastModifiedBy>David Esteban Caraballo Bautista</cp:lastModifiedBy>
  <cp:lastPrinted>2023-06-12T16:02:48Z</cp:lastPrinted>
  <dcterms:created xsi:type="dcterms:W3CDTF">2023-06-12T15:52:49Z</dcterms:created>
  <dcterms:modified xsi:type="dcterms:W3CDTF">2023-06-12T16:10:19Z</dcterms:modified>
  <cp:category/>
  <cp:version/>
  <cp:contentType/>
  <cp:contentStatus/>
</cp:coreProperties>
</file>