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895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1" l="1"/>
  <c r="E93" i="1" s="1"/>
  <c r="E91" i="1"/>
  <c r="E89" i="1"/>
  <c r="E88" i="1"/>
  <c r="D76" i="1" l="1"/>
  <c r="E14" i="1" l="1"/>
  <c r="E13" i="1" l="1"/>
  <c r="E35" i="1"/>
  <c r="E26" i="1"/>
  <c r="E23" i="1"/>
  <c r="E22" i="1"/>
  <c r="E17" i="1"/>
  <c r="E54" i="1" l="1"/>
  <c r="D54" i="1"/>
  <c r="E39" i="1"/>
  <c r="E37" i="1"/>
  <c r="E36" i="1"/>
  <c r="E34" i="1"/>
  <c r="E33" i="1"/>
  <c r="E32" i="1"/>
  <c r="E31" i="1"/>
  <c r="E30" i="1"/>
  <c r="E28" i="1" s="1"/>
  <c r="E29" i="1"/>
  <c r="D28" i="1"/>
  <c r="E27" i="1"/>
  <c r="E25" i="1"/>
  <c r="E24" i="1"/>
  <c r="E21" i="1"/>
  <c r="E18" i="1" s="1"/>
  <c r="E20" i="1"/>
  <c r="E19" i="1"/>
  <c r="D18" i="1"/>
  <c r="D12" i="1"/>
  <c r="E15" i="1"/>
  <c r="E16" i="1"/>
  <c r="D85" i="1" l="1"/>
  <c r="E12" i="1"/>
  <c r="E76" i="1" s="1"/>
  <c r="E85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<sst xmlns="http://schemas.openxmlformats.org/spreadsheetml/2006/main" count="87" uniqueCount="87">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</sst>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6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790575</xdr:colOff>
      <xdr:row>2</xdr:row>
      <xdr:rowOff>152400</xdr:rowOff>
    </xdr:from>
    <xdr:to>
      <xdr:col>5</xdr:col>
      <xdr:colOff>133350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33400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1333499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1504950</xdr:colOff>
      <xdr:row>98</xdr:row>
      <xdr:rowOff>95250</xdr:rowOff>
    </xdr:from>
    <xdr:to>
      <xdr:col>2</xdr:col>
      <xdr:colOff>3309620</xdr:colOff>
      <xdr:row>107</xdr:row>
      <xdr:rowOff>38100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8697575"/>
          <a:ext cx="1804670" cy="1266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3095625</xdr:colOff>
      <xdr:row>98</xdr:row>
      <xdr:rowOff>180975</xdr:rowOff>
    </xdr:from>
    <xdr:to>
      <xdr:col>3</xdr:col>
      <xdr:colOff>15240</xdr:colOff>
      <xdr:row>111</xdr:row>
      <xdr:rowOff>186690</xdr:rowOff>
    </xdr:to>
    <xdr:pic>
      <xdr:nvPicPr>
        <xdr:cNvPr id="11" name="2 Imagen"/>
        <xdr:cNvPicPr/>
      </xdr:nvPicPr>
      <xdr:blipFill rotWithShape="1">
        <a:blip xmlns:r="http://schemas.openxmlformats.org/officeDocument/2006/relationships" r:embed="rId4"/>
        <a:srcRect l="31746"/>
        <a:stretch/>
      </xdr:blipFill>
      <xdr:spPr bwMode="auto">
        <a:xfrm>
          <a:off x="4619625" y="18783300"/>
          <a:ext cx="3282315" cy="20916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76" workbookViewId="0">
      <selection activeCell="F16" sqref="F1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3" customWidth="1"/>
    <col min="6" max="6" width="18.140625" customWidth="1"/>
  </cols>
  <sheetData>
    <row r="3" spans="2:16" ht="28.5" customHeight="1" x14ac:dyDescent="0.25">
      <c r="C3" s="42" t="s">
        <v>84</v>
      </c>
      <c r="D3" s="43"/>
      <c r="E3" s="43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83</v>
      </c>
      <c r="D4" s="41"/>
      <c r="E4" s="41"/>
      <c r="F4" s="17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 t="s">
        <v>86</v>
      </c>
      <c r="D5" s="47"/>
      <c r="E5" s="47"/>
      <c r="F5" s="16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4" t="s">
        <v>76</v>
      </c>
      <c r="D6" s="45"/>
      <c r="E6" s="45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4" t="s">
        <v>77</v>
      </c>
      <c r="D7" s="45"/>
      <c r="E7" s="4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3"/>
      <c r="D8" s="4"/>
      <c r="E8" s="4"/>
      <c r="F8" s="7"/>
    </row>
    <row r="9" spans="2:16" ht="15" customHeight="1" x14ac:dyDescent="0.25">
      <c r="C9" s="35" t="s">
        <v>66</v>
      </c>
      <c r="D9" s="36" t="s">
        <v>79</v>
      </c>
      <c r="E9" s="38" t="s">
        <v>78</v>
      </c>
      <c r="F9" s="7"/>
    </row>
    <row r="10" spans="2:16" x14ac:dyDescent="0.25">
      <c r="C10" s="35"/>
      <c r="D10" s="37"/>
      <c r="E10" s="39"/>
      <c r="F10" s="7"/>
    </row>
    <row r="11" spans="2:16" x14ac:dyDescent="0.25">
      <c r="C11" s="1" t="s">
        <v>0</v>
      </c>
      <c r="D11" s="2"/>
      <c r="E11" s="22"/>
      <c r="F11" s="7"/>
    </row>
    <row r="12" spans="2:16" ht="28.5" customHeight="1" x14ac:dyDescent="0.25">
      <c r="C12" s="29" t="s">
        <v>1</v>
      </c>
      <c r="D12" s="30">
        <f>+D13+D14+D15+D16+D17</f>
        <v>398813790</v>
      </c>
      <c r="E12" s="30">
        <f>+E13+E14+E15+E16+E17</f>
        <v>426360825.88</v>
      </c>
      <c r="F12" s="27"/>
    </row>
    <row r="13" spans="2:16" ht="21" customHeight="1" x14ac:dyDescent="0.25">
      <c r="C13" s="5" t="s">
        <v>2</v>
      </c>
      <c r="D13" s="6">
        <v>344061091</v>
      </c>
      <c r="E13" s="23">
        <f>+D13+135000+21031069.45+1752589.12+1661419.2</f>
        <v>368641168.76999998</v>
      </c>
      <c r="F13" s="28"/>
    </row>
    <row r="14" spans="2:16" x14ac:dyDescent="0.25">
      <c r="C14" s="5" t="s">
        <v>3</v>
      </c>
      <c r="D14" s="6">
        <v>510600</v>
      </c>
      <c r="E14" s="23">
        <f>+D14</f>
        <v>510600</v>
      </c>
      <c r="F14" s="7"/>
    </row>
    <row r="15" spans="2:16" ht="15.75" customHeight="1" x14ac:dyDescent="0.25">
      <c r="C15" s="5" t="s">
        <v>4</v>
      </c>
      <c r="D15" s="6">
        <v>300000</v>
      </c>
      <c r="E15" s="23">
        <f t="shared" ref="E15:E39" si="0">+D15</f>
        <v>300000</v>
      </c>
      <c r="F15" s="7"/>
    </row>
    <row r="16" spans="2:16" x14ac:dyDescent="0.25">
      <c r="C16" s="5" t="s">
        <v>5</v>
      </c>
      <c r="D16" s="6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6">
        <v>53942099</v>
      </c>
      <c r="E17" s="23">
        <f>+D17+1366844.25+1368772.1+231341.76</f>
        <v>56909057.109999999</v>
      </c>
      <c r="F17" s="7"/>
    </row>
    <row r="18" spans="3:6" ht="15" customHeight="1" x14ac:dyDescent="0.25">
      <c r="C18" s="29" t="s">
        <v>7</v>
      </c>
      <c r="D18" s="30">
        <f>+D19+D20+D21+D22+D23+D24+D25+D26+D27</f>
        <v>40974200</v>
      </c>
      <c r="E18" s="30">
        <f>+E19+E20+E21+E22+E23+E24+E25+E26+E27</f>
        <v>47694200</v>
      </c>
      <c r="F18" s="7"/>
    </row>
    <row r="19" spans="3:6" x14ac:dyDescent="0.25">
      <c r="C19" s="5" t="s">
        <v>8</v>
      </c>
      <c r="D19" s="25">
        <v>4870000</v>
      </c>
      <c r="E19" s="23">
        <f t="shared" si="0"/>
        <v>4870000</v>
      </c>
    </row>
    <row r="20" spans="3:6" x14ac:dyDescent="0.25">
      <c r="C20" s="5" t="s">
        <v>9</v>
      </c>
      <c r="D20" s="25">
        <v>5000000</v>
      </c>
      <c r="E20" s="23">
        <f t="shared" si="0"/>
        <v>5000000</v>
      </c>
    </row>
    <row r="21" spans="3:6" x14ac:dyDescent="0.25">
      <c r="C21" s="5" t="s">
        <v>10</v>
      </c>
      <c r="D21" s="25">
        <v>400000</v>
      </c>
      <c r="E21" s="23">
        <f t="shared" si="0"/>
        <v>400000</v>
      </c>
    </row>
    <row r="22" spans="3:6" x14ac:dyDescent="0.25">
      <c r="C22" s="5" t="s">
        <v>11</v>
      </c>
      <c r="D22" s="25">
        <v>2220000</v>
      </c>
      <c r="E22" s="23">
        <f>+D22+1500000</f>
        <v>3720000</v>
      </c>
    </row>
    <row r="23" spans="3:6" x14ac:dyDescent="0.25">
      <c r="C23" s="5" t="s">
        <v>12</v>
      </c>
      <c r="D23" s="25">
        <v>6434200</v>
      </c>
      <c r="E23" s="23">
        <f>+D23+2220000</f>
        <v>8654200</v>
      </c>
    </row>
    <row r="24" spans="3:6" x14ac:dyDescent="0.25">
      <c r="C24" s="5" t="s">
        <v>13</v>
      </c>
      <c r="D24" s="25">
        <v>970000</v>
      </c>
      <c r="E24" s="23">
        <f t="shared" si="0"/>
        <v>970000</v>
      </c>
    </row>
    <row r="25" spans="3:6" x14ac:dyDescent="0.25">
      <c r="C25" s="5" t="s">
        <v>14</v>
      </c>
      <c r="D25" s="25">
        <v>7100000</v>
      </c>
      <c r="E25" s="23">
        <f t="shared" si="0"/>
        <v>7100000</v>
      </c>
    </row>
    <row r="26" spans="3:6" x14ac:dyDescent="0.25">
      <c r="C26" s="5" t="s">
        <v>15</v>
      </c>
      <c r="D26" s="25">
        <v>10680000</v>
      </c>
      <c r="E26" s="23">
        <f>+D26+3000000</f>
        <v>13680000</v>
      </c>
    </row>
    <row r="27" spans="3:6" x14ac:dyDescent="0.25">
      <c r="C27" s="5" t="s">
        <v>16</v>
      </c>
      <c r="D27" s="25">
        <v>3300000</v>
      </c>
      <c r="E27" s="23">
        <f t="shared" si="0"/>
        <v>3300000</v>
      </c>
    </row>
    <row r="28" spans="3:6" x14ac:dyDescent="0.25">
      <c r="C28" s="29" t="s">
        <v>17</v>
      </c>
      <c r="D28" s="30">
        <f t="shared" ref="D28:E28" si="1">+D29+D30+D31+D32+D33+D34+D35+D36+D37</f>
        <v>268550000</v>
      </c>
      <c r="E28" s="30">
        <f t="shared" si="1"/>
        <v>271288524.31</v>
      </c>
    </row>
    <row r="29" spans="3:6" x14ac:dyDescent="0.25">
      <c r="C29" s="5" t="s">
        <v>18</v>
      </c>
      <c r="D29" s="25">
        <v>20200000</v>
      </c>
      <c r="E29" s="23">
        <f t="shared" si="0"/>
        <v>20200000</v>
      </c>
    </row>
    <row r="30" spans="3:6" x14ac:dyDescent="0.25">
      <c r="C30" s="5" t="s">
        <v>19</v>
      </c>
      <c r="D30" s="25">
        <v>2000000</v>
      </c>
      <c r="E30" s="23">
        <f t="shared" si="0"/>
        <v>2000000</v>
      </c>
    </row>
    <row r="31" spans="3:6" x14ac:dyDescent="0.25">
      <c r="C31" s="5" t="s">
        <v>20</v>
      </c>
      <c r="D31" s="25">
        <v>8000000</v>
      </c>
      <c r="E31" s="23">
        <f t="shared" si="0"/>
        <v>8000000</v>
      </c>
    </row>
    <row r="32" spans="3:6" x14ac:dyDescent="0.25">
      <c r="C32" s="5" t="s">
        <v>21</v>
      </c>
      <c r="D32" s="25">
        <v>48000000</v>
      </c>
      <c r="E32" s="23">
        <f t="shared" si="0"/>
        <v>48000000</v>
      </c>
    </row>
    <row r="33" spans="3:5" x14ac:dyDescent="0.25">
      <c r="C33" s="5" t="s">
        <v>22</v>
      </c>
      <c r="D33" s="25">
        <v>9250000</v>
      </c>
      <c r="E33" s="23">
        <f t="shared" si="0"/>
        <v>9250000</v>
      </c>
    </row>
    <row r="34" spans="3:5" x14ac:dyDescent="0.25">
      <c r="C34" s="5" t="s">
        <v>23</v>
      </c>
      <c r="D34" s="25">
        <v>11100000</v>
      </c>
      <c r="E34" s="23">
        <f t="shared" si="0"/>
        <v>11100000</v>
      </c>
    </row>
    <row r="35" spans="3:5" x14ac:dyDescent="0.25">
      <c r="C35" s="5" t="s">
        <v>24</v>
      </c>
      <c r="D35" s="25">
        <v>98800000</v>
      </c>
      <c r="E35" s="23">
        <f>+D35-135000+2873524.31</f>
        <v>101538524.31</v>
      </c>
    </row>
    <row r="36" spans="3:5" x14ac:dyDescent="0.25">
      <c r="C36" s="5" t="s">
        <v>25</v>
      </c>
      <c r="D36" s="25">
        <v>0</v>
      </c>
      <c r="E36" s="23">
        <f t="shared" si="0"/>
        <v>0</v>
      </c>
    </row>
    <row r="37" spans="3:5" x14ac:dyDescent="0.25">
      <c r="C37" s="5" t="s">
        <v>26</v>
      </c>
      <c r="D37" s="25">
        <v>71200000</v>
      </c>
      <c r="E37" s="23">
        <f t="shared" si="0"/>
        <v>71200000</v>
      </c>
    </row>
    <row r="38" spans="3:5" x14ac:dyDescent="0.25">
      <c r="C38" s="29" t="s">
        <v>27</v>
      </c>
      <c r="D38" s="31">
        <v>2000000</v>
      </c>
      <c r="E38" s="31">
        <v>2000000</v>
      </c>
    </row>
    <row r="39" spans="3:5" x14ac:dyDescent="0.25">
      <c r="C39" s="5" t="s">
        <v>28</v>
      </c>
      <c r="D39" s="25">
        <v>2000000</v>
      </c>
      <c r="E39" s="23">
        <f t="shared" si="0"/>
        <v>2000000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9" t="s">
        <v>36</v>
      </c>
      <c r="D47" s="30"/>
      <c r="E47" s="32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9" t="s">
        <v>43</v>
      </c>
      <c r="D54" s="30">
        <f t="shared" ref="D54:E54" si="2">+D55+D56+D57+D58+D59+D60+D61+D62+D63</f>
        <v>27300000</v>
      </c>
      <c r="E54" s="30">
        <f t="shared" si="2"/>
        <v>31429999.949999999</v>
      </c>
    </row>
    <row r="55" spans="3:5" x14ac:dyDescent="0.25">
      <c r="C55" s="5" t="s">
        <v>44</v>
      </c>
      <c r="D55" s="25">
        <v>11500000</v>
      </c>
      <c r="E55" s="25">
        <v>11500000</v>
      </c>
    </row>
    <row r="56" spans="3:5" x14ac:dyDescent="0.25">
      <c r="C56" s="5" t="s">
        <v>45</v>
      </c>
      <c r="D56" s="25">
        <v>300000</v>
      </c>
      <c r="E56" s="25">
        <v>300000</v>
      </c>
    </row>
    <row r="57" spans="3:5" x14ac:dyDescent="0.25">
      <c r="C57" s="5" t="s">
        <v>46</v>
      </c>
      <c r="D57" s="25">
        <v>6000000</v>
      </c>
      <c r="E57" s="25">
        <v>6000000</v>
      </c>
    </row>
    <row r="58" spans="3:5" x14ac:dyDescent="0.25">
      <c r="C58" s="5" t="s">
        <v>47</v>
      </c>
      <c r="D58" s="25">
        <v>0</v>
      </c>
      <c r="E58" s="25">
        <v>0</v>
      </c>
    </row>
    <row r="59" spans="3:5" x14ac:dyDescent="0.25">
      <c r="C59" s="5" t="s">
        <v>48</v>
      </c>
      <c r="D59" s="25">
        <v>9500000</v>
      </c>
      <c r="E59" s="25">
        <v>9500000</v>
      </c>
    </row>
    <row r="60" spans="3:5" x14ac:dyDescent="0.25">
      <c r="C60" s="5" t="s">
        <v>49</v>
      </c>
      <c r="D60" s="25">
        <v>0</v>
      </c>
      <c r="E60" s="25">
        <v>0</v>
      </c>
    </row>
    <row r="61" spans="3:5" x14ac:dyDescent="0.25">
      <c r="C61" s="5" t="s">
        <v>50</v>
      </c>
      <c r="D61" s="25">
        <v>0</v>
      </c>
      <c r="E61" s="25">
        <v>0</v>
      </c>
    </row>
    <row r="62" spans="3:5" x14ac:dyDescent="0.25">
      <c r="C62" s="5" t="s">
        <v>51</v>
      </c>
      <c r="D62" s="25">
        <v>0</v>
      </c>
      <c r="E62" s="25">
        <v>4129999.95</v>
      </c>
    </row>
    <row r="63" spans="3:5" x14ac:dyDescent="0.25">
      <c r="C63" s="5" t="s">
        <v>52</v>
      </c>
      <c r="D63" s="26">
        <v>0</v>
      </c>
      <c r="E63" s="26">
        <v>0</v>
      </c>
    </row>
    <row r="64" spans="3:5" x14ac:dyDescent="0.25">
      <c r="C64" s="29" t="s">
        <v>53</v>
      </c>
      <c r="D64" s="30"/>
      <c r="E64" s="32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9" t="s">
        <v>58</v>
      </c>
      <c r="D69" s="30"/>
      <c r="E69" s="32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9" t="s">
        <v>61</v>
      </c>
      <c r="D72" s="30"/>
      <c r="E72" s="32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>
        <f>+D38+D28+D18+D12+D54</f>
        <v>737637990</v>
      </c>
      <c r="E76" s="2">
        <f>+E38+E28+E18+E12+E54</f>
        <v>778773550.1400001</v>
      </c>
    </row>
    <row r="77" spans="3:5" x14ac:dyDescent="0.25">
      <c r="C77" s="29" t="s">
        <v>68</v>
      </c>
      <c r="D77" s="30"/>
      <c r="E77" s="32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29" t="s">
        <v>71</v>
      </c>
      <c r="D80" s="30"/>
      <c r="E80" s="32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29" t="s">
        <v>74</v>
      </c>
      <c r="D83" s="30"/>
      <c r="E83" s="32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8">
        <f>+D76</f>
        <v>737637990</v>
      </c>
      <c r="E85" s="8">
        <f>+E76</f>
        <v>778773550.1400001</v>
      </c>
    </row>
    <row r="86" spans="3:5" x14ac:dyDescent="0.25">
      <c r="C86" s="5" t="s">
        <v>85</v>
      </c>
      <c r="D86" s="24"/>
    </row>
    <row r="87" spans="3:5" ht="26.25" customHeight="1" x14ac:dyDescent="0.25"/>
    <row r="88" spans="3:5" ht="33.75" customHeight="1" x14ac:dyDescent="0.25">
      <c r="E88" s="6">
        <f>+E76-E12</f>
        <v>352412724.26000011</v>
      </c>
    </row>
    <row r="89" spans="3:5" x14ac:dyDescent="0.25">
      <c r="E89" s="33">
        <f>+D76-D12</f>
        <v>338824200</v>
      </c>
    </row>
    <row r="90" spans="3:5" ht="15.75" thickBot="1" x14ac:dyDescent="0.3">
      <c r="E90"/>
    </row>
    <row r="91" spans="3:5" ht="15.75" thickBot="1" x14ac:dyDescent="0.3">
      <c r="C91" s="21" t="s">
        <v>80</v>
      </c>
      <c r="E91">
        <f>+D76/12</f>
        <v>61469832.5</v>
      </c>
    </row>
    <row r="92" spans="3:5" ht="30.75" thickBot="1" x14ac:dyDescent="0.3">
      <c r="C92" s="19" t="s">
        <v>81</v>
      </c>
      <c r="E92" s="33">
        <f>+E91*10</f>
        <v>614698325</v>
      </c>
    </row>
    <row r="93" spans="3:5" ht="45.75" thickBot="1" x14ac:dyDescent="0.3">
      <c r="C93" s="20" t="s">
        <v>82</v>
      </c>
      <c r="E93" s="34">
        <f>+E92/D76</f>
        <v>0.83333333333333337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2023-12-15T18:33:02Z</cp:lastPrinted>
  <dcterms:created xsi:type="dcterms:W3CDTF">2021-07-29T18:58:50Z</dcterms:created>
  <dcterms:modified xsi:type="dcterms:W3CDTF">2023-12-15T18:33:14Z</dcterms:modified>
</cp:coreProperties>
</file>