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5360" windowHeight="8535"/>
  </bookViews>
  <sheets>
    <sheet name="P1 Presupuesto Aprobad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E64" i="1"/>
  <c r="E38" i="1"/>
  <c r="D38" i="1" l="1"/>
  <c r="D76" i="1" s="1"/>
  <c r="D54" i="1"/>
  <c r="E14" i="1" l="1"/>
  <c r="E54" i="1" l="1"/>
  <c r="E39" i="1"/>
  <c r="E37" i="1"/>
  <c r="E36" i="1"/>
  <c r="E32" i="1"/>
  <c r="E31" i="1"/>
  <c r="E30" i="1"/>
  <c r="E29" i="1"/>
  <c r="D28" i="1"/>
  <c r="E24" i="1"/>
  <c r="E21" i="1"/>
  <c r="E19" i="1"/>
  <c r="D18" i="1"/>
  <c r="D12" i="1"/>
  <c r="E15" i="1"/>
  <c r="E16" i="1"/>
  <c r="E28" i="1" l="1"/>
  <c r="D85" i="1"/>
  <c r="E18" i="1"/>
  <c r="E12" i="1"/>
  <c r="E85" i="1" l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<sst xmlns="http://schemas.openxmlformats.org/spreadsheetml/2006/main" count="87" uniqueCount="87">
  <si>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</si>
  <si>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</si>
  <si>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</si>
  <si>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</si>
  <si>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</si>
  <si>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</si>
  <si>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</si>
  <si>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</si>
  <si>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</si>
  <si>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</si>
  <si>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</si>
  <si>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</si>
  <si>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</si>
  <si>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</si>
  <si>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</si>
  <si>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</si>
  <si>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</si>
  <si>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</si>
  <si>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</si>
  <si>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</si>
  <si>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</si>
  <si>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</si>
  <si>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</si>
  <si>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</si>
  <si>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</si>
  <si>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</si>
  <si>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</si>
  <si>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</si>
  <si>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</si>
  <si>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</si>
  <si>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</si>
  <si>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</si>
  <si>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</si>
  <si>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</si>
  <si>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</si>
  <si>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</si>
  <si>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</si>
  <si>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</si>
  <si>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</si>
  <si>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</si>
  <si>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</si>
  <si>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</si>
  <si>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</si>
  <si>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</si>
  <si>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</si>
  <si>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</si>
  <si>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</si>
  <si>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</si>
  <si>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</si>
  <si>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</si>
  <si>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</si>
  <si>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</si>
  <si>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</si>
  <si>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</si>
  <si>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</si>
  <si>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</si>
  <si>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</si>
  <si>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</si>
  <si>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</si>
  <si>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</si>
  <si>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</si>
  <si>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</si>
  <si>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</si>
  <si>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</si>
  <si>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</si>
  <si>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</si>
  <si>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</si>
  <si>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</si>
  <si>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</si>
  <si>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</si>
  <si>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</si>
  <si>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</si>
  <si>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</si>
  <si>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</si>
  <si>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</si>
  <si>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</si>
  <si>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</si>
  <si>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</si>
  <si>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</si>
  <si>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</si>
  <si>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</si>
  <si>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</si>
  <si>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</si>
  <si>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</si>
  <si>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</si>
  <si>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fuente (SIGEF)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</si>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</sst>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6" formatCode="_(* #,##0_);_(* \(#,##0\);_(* &quot;-&quot;??_);_(@_)"/>
    <numFmt numFmtId="167" formatCode="_-* #.##0.0\ _€_-;\-* #.##0.0\ _€_-;_-* &quot;-&quot;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43" fontId="0" fillId="0" borderId="0" xfId="0" applyNumberFormat="1"/>
    <xf numFmtId="43" fontId="3" fillId="2" borderId="2" xfId="0" applyNumberFormat="1" applyFont="1" applyFill="1" applyBorder="1"/>
    <xf numFmtId="167" fontId="0" fillId="3" borderId="0" xfId="0" applyNumberFormat="1" applyFill="1"/>
    <xf numFmtId="4" fontId="0" fillId="3" borderId="0" xfId="0" applyNumberForma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166" fontId="3" fillId="4" borderId="0" xfId="0" applyNumberFormat="1" applyFont="1" applyFill="1" applyAlignment="1">
      <alignment vertical="center" wrapText="1"/>
    </xf>
    <xf numFmtId="4" fontId="0" fillId="4" borderId="0" xfId="0" applyNumberFormat="1" applyFill="1"/>
    <xf numFmtId="43" fontId="0" fillId="0" borderId="0" xfId="1" applyFont="1"/>
    <xf numFmtId="9" fontId="0" fillId="0" borderId="0" xfId="2" applyFont="1"/>
    <xf numFmtId="43" fontId="3" fillId="4" borderId="0" xfId="0" applyNumberFormat="1" applyFont="1" applyFill="1"/>
    <xf numFmtId="43" fontId="0" fillId="0" borderId="0" xfId="0" applyNumberFormat="1" applyAlignment="1">
      <alignment vertical="center" wrapText="1"/>
    </xf>
    <xf numFmtId="43" fontId="3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43" fontId="0" fillId="4" borderId="0" xfId="0" applyNumberFormat="1" applyFill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</xdr:row>
      <xdr:rowOff>85725</xdr:rowOff>
    </xdr:from>
    <xdr:to>
      <xdr:col>2</xdr:col>
      <xdr:colOff>1391516</xdr:colOff>
      <xdr:row>5</xdr:row>
      <xdr:rowOff>43502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466725"/>
          <a:ext cx="1201016" cy="786452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723900</xdr:colOff>
      <xdr:row>2</xdr:row>
      <xdr:rowOff>257175</xdr:rowOff>
    </xdr:from>
    <xdr:to>
      <xdr:col>5</xdr:col>
      <xdr:colOff>65673</xdr:colOff>
      <xdr:row>5</xdr:row>
      <xdr:rowOff>147890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638175"/>
          <a:ext cx="1627773" cy="719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topLeftCell="A76" workbookViewId="0">
      <selection activeCell="F13" sqref="F1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style="22" customWidth="1"/>
    <col min="6" max="6" width="18.140625" customWidth="1"/>
  </cols>
  <sheetData>
    <row r="3" spans="2:16" ht="28.5" customHeight="1" x14ac:dyDescent="0.25">
      <c r="C3" s="46" t="s">
        <v>84</v>
      </c>
      <c r="D3" s="47"/>
      <c r="E3" s="47"/>
      <c r="F3" s="17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4" t="s">
        <v>83</v>
      </c>
      <c r="D4" s="45"/>
      <c r="E4" s="45"/>
      <c r="F4" s="16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0" t="s">
        <v>86</v>
      </c>
      <c r="D5" s="51"/>
      <c r="E5" s="51"/>
      <c r="F5" s="15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8" t="s">
        <v>76</v>
      </c>
      <c r="D6" s="49"/>
      <c r="E6" s="49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8" t="s">
        <v>77</v>
      </c>
      <c r="D7" s="49"/>
      <c r="E7" s="49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2:16" x14ac:dyDescent="0.25">
      <c r="C8" s="3"/>
      <c r="D8" s="4"/>
      <c r="E8" s="4"/>
      <c r="F8" s="7"/>
    </row>
    <row r="9" spans="2:16" ht="15" customHeight="1" x14ac:dyDescent="0.25">
      <c r="C9" s="39" t="s">
        <v>66</v>
      </c>
      <c r="D9" s="40" t="s">
        <v>79</v>
      </c>
      <c r="E9" s="42" t="s">
        <v>78</v>
      </c>
      <c r="F9" s="7"/>
    </row>
    <row r="10" spans="2:16" x14ac:dyDescent="0.25">
      <c r="C10" s="39"/>
      <c r="D10" s="41"/>
      <c r="E10" s="43"/>
      <c r="F10" s="7"/>
    </row>
    <row r="11" spans="2:16" x14ac:dyDescent="0.25">
      <c r="C11" s="1" t="s">
        <v>0</v>
      </c>
      <c r="D11" s="2"/>
      <c r="E11" s="21"/>
      <c r="F11" s="7"/>
    </row>
    <row r="12" spans="2:16" ht="28.5" customHeight="1" x14ac:dyDescent="0.25">
      <c r="C12" s="27" t="s">
        <v>1</v>
      </c>
      <c r="D12" s="33">
        <f>+D13+D14+D15+D16+D17</f>
        <v>452842861</v>
      </c>
      <c r="E12" s="33">
        <f>+E13+E14+E15+E16+E17</f>
        <v>452842861</v>
      </c>
      <c r="F12" s="25"/>
    </row>
    <row r="13" spans="2:16" ht="21" customHeight="1" x14ac:dyDescent="0.25">
      <c r="C13" s="5" t="s">
        <v>2</v>
      </c>
      <c r="D13" s="23">
        <v>373029809</v>
      </c>
      <c r="E13" s="23">
        <v>373029809</v>
      </c>
      <c r="F13" s="26"/>
    </row>
    <row r="14" spans="2:16" x14ac:dyDescent="0.25">
      <c r="C14" s="5" t="s">
        <v>3</v>
      </c>
      <c r="D14" s="23">
        <v>20510600</v>
      </c>
      <c r="E14" s="23">
        <f>+D14</f>
        <v>20510600</v>
      </c>
      <c r="F14" s="7"/>
    </row>
    <row r="15" spans="2:16" ht="15.75" customHeight="1" x14ac:dyDescent="0.25">
      <c r="C15" s="5" t="s">
        <v>4</v>
      </c>
      <c r="D15" s="23">
        <v>0</v>
      </c>
      <c r="E15" s="23">
        <f t="shared" ref="E15:E39" si="0">+D15</f>
        <v>0</v>
      </c>
      <c r="F15" s="7"/>
    </row>
    <row r="16" spans="2:16" x14ac:dyDescent="0.25">
      <c r="C16" s="5" t="s">
        <v>5</v>
      </c>
      <c r="D16" s="23">
        <v>0</v>
      </c>
      <c r="E16" s="23">
        <f t="shared" si="0"/>
        <v>0</v>
      </c>
      <c r="F16" s="7"/>
    </row>
    <row r="17" spans="3:6" x14ac:dyDescent="0.25">
      <c r="C17" s="5" t="s">
        <v>6</v>
      </c>
      <c r="D17" s="23">
        <v>59302452</v>
      </c>
      <c r="E17" s="23">
        <v>59302452</v>
      </c>
      <c r="F17" s="7"/>
    </row>
    <row r="18" spans="3:6" ht="15" customHeight="1" x14ac:dyDescent="0.25">
      <c r="C18" s="27" t="s">
        <v>7</v>
      </c>
      <c r="D18" s="33">
        <f>+D19+D20+D21+D22+D23+D24+D25+D26+D27</f>
        <v>40412600</v>
      </c>
      <c r="E18" s="33">
        <f>+E19+E20+E21+E22+E23+E24+E25+E26+E27</f>
        <v>45912600</v>
      </c>
      <c r="F18" s="7"/>
    </row>
    <row r="19" spans="3:6" x14ac:dyDescent="0.25">
      <c r="C19" s="5" t="s">
        <v>8</v>
      </c>
      <c r="D19" s="34">
        <v>3220000</v>
      </c>
      <c r="E19" s="23">
        <f t="shared" si="0"/>
        <v>3220000</v>
      </c>
    </row>
    <row r="20" spans="3:6" x14ac:dyDescent="0.25">
      <c r="C20" s="5" t="s">
        <v>9</v>
      </c>
      <c r="D20" s="34">
        <v>3450000</v>
      </c>
      <c r="E20" s="23">
        <v>2950000</v>
      </c>
    </row>
    <row r="21" spans="3:6" x14ac:dyDescent="0.25">
      <c r="C21" s="5" t="s">
        <v>10</v>
      </c>
      <c r="D21" s="34">
        <v>500000</v>
      </c>
      <c r="E21" s="23">
        <f t="shared" si="0"/>
        <v>500000</v>
      </c>
    </row>
    <row r="22" spans="3:6" x14ac:dyDescent="0.25">
      <c r="C22" s="5" t="s">
        <v>11</v>
      </c>
      <c r="D22" s="34">
        <v>600000</v>
      </c>
      <c r="E22" s="23">
        <v>600000</v>
      </c>
    </row>
    <row r="23" spans="3:6" x14ac:dyDescent="0.25">
      <c r="C23" s="5" t="s">
        <v>12</v>
      </c>
      <c r="D23" s="34">
        <v>5497600</v>
      </c>
      <c r="E23" s="23">
        <v>6497600</v>
      </c>
    </row>
    <row r="24" spans="3:6" x14ac:dyDescent="0.25">
      <c r="C24" s="5" t="s">
        <v>13</v>
      </c>
      <c r="D24" s="34">
        <v>700000</v>
      </c>
      <c r="E24" s="22">
        <f t="shared" si="0"/>
        <v>700000</v>
      </c>
    </row>
    <row r="25" spans="3:6" x14ac:dyDescent="0.25">
      <c r="C25" s="5" t="s">
        <v>14</v>
      </c>
      <c r="D25" s="34">
        <v>13900000</v>
      </c>
      <c r="E25" s="22">
        <v>17900000</v>
      </c>
    </row>
    <row r="26" spans="3:6" x14ac:dyDescent="0.25">
      <c r="C26" s="5" t="s">
        <v>15</v>
      </c>
      <c r="D26" s="34">
        <v>11345000</v>
      </c>
      <c r="E26" s="22">
        <v>11345000</v>
      </c>
    </row>
    <row r="27" spans="3:6" x14ac:dyDescent="0.25">
      <c r="C27" s="5" t="s">
        <v>16</v>
      </c>
      <c r="D27" s="34">
        <v>1200000</v>
      </c>
      <c r="E27" s="22">
        <v>2200000</v>
      </c>
    </row>
    <row r="28" spans="3:6" x14ac:dyDescent="0.25">
      <c r="C28" s="27" t="s">
        <v>17</v>
      </c>
      <c r="D28" s="33">
        <f t="shared" ref="D28:E28" si="1">+D29+D30+D31+D32+D33+D34+D35+D36+D37</f>
        <v>199194484</v>
      </c>
      <c r="E28" s="28">
        <f t="shared" si="1"/>
        <v>180395484</v>
      </c>
    </row>
    <row r="29" spans="3:6" x14ac:dyDescent="0.25">
      <c r="C29" s="5" t="s">
        <v>18</v>
      </c>
      <c r="D29" s="34">
        <v>20500000</v>
      </c>
      <c r="E29" s="22">
        <f t="shared" si="0"/>
        <v>20500000</v>
      </c>
    </row>
    <row r="30" spans="3:6" x14ac:dyDescent="0.25">
      <c r="C30" s="5" t="s">
        <v>19</v>
      </c>
      <c r="D30" s="34">
        <v>2050000</v>
      </c>
      <c r="E30" s="22">
        <f t="shared" si="0"/>
        <v>2050000</v>
      </c>
    </row>
    <row r="31" spans="3:6" x14ac:dyDescent="0.25">
      <c r="C31" s="5" t="s">
        <v>20</v>
      </c>
      <c r="D31" s="34">
        <v>4850000</v>
      </c>
      <c r="E31" s="22">
        <f t="shared" si="0"/>
        <v>4850000</v>
      </c>
    </row>
    <row r="32" spans="3:6" x14ac:dyDescent="0.25">
      <c r="C32" s="5" t="s">
        <v>21</v>
      </c>
      <c r="D32" s="34">
        <v>40000000</v>
      </c>
      <c r="E32" s="22">
        <f t="shared" si="0"/>
        <v>40000000</v>
      </c>
    </row>
    <row r="33" spans="3:5" x14ac:dyDescent="0.25">
      <c r="C33" s="5" t="s">
        <v>22</v>
      </c>
      <c r="D33" s="34">
        <v>6000000</v>
      </c>
      <c r="E33" s="22">
        <v>3000000</v>
      </c>
    </row>
    <row r="34" spans="3:5" x14ac:dyDescent="0.25">
      <c r="C34" s="5" t="s">
        <v>23</v>
      </c>
      <c r="D34" s="34">
        <v>4370000</v>
      </c>
      <c r="E34" s="22">
        <v>3370000</v>
      </c>
    </row>
    <row r="35" spans="3:5" x14ac:dyDescent="0.25">
      <c r="C35" s="5" t="s">
        <v>24</v>
      </c>
      <c r="D35" s="34">
        <v>58480000</v>
      </c>
      <c r="E35" s="22">
        <v>43681000</v>
      </c>
    </row>
    <row r="36" spans="3:5" x14ac:dyDescent="0.25">
      <c r="C36" s="5" t="s">
        <v>25</v>
      </c>
      <c r="D36" s="34">
        <v>0</v>
      </c>
      <c r="E36" s="22">
        <f t="shared" si="0"/>
        <v>0</v>
      </c>
    </row>
    <row r="37" spans="3:5" x14ac:dyDescent="0.25">
      <c r="C37" s="5" t="s">
        <v>26</v>
      </c>
      <c r="D37" s="34">
        <v>62944484</v>
      </c>
      <c r="E37" s="22">
        <f t="shared" si="0"/>
        <v>62944484</v>
      </c>
    </row>
    <row r="38" spans="3:5" x14ac:dyDescent="0.25">
      <c r="C38" s="27" t="s">
        <v>27</v>
      </c>
      <c r="D38" s="35">
        <f>+D39+D40+D41+D42+D43+D44+D45+D46</f>
        <v>500000</v>
      </c>
      <c r="E38" s="29">
        <f>+E39+E40+E41+E42+E43+E44+E45+E46</f>
        <v>500000</v>
      </c>
    </row>
    <row r="39" spans="3:5" x14ac:dyDescent="0.25">
      <c r="C39" s="5" t="s">
        <v>28</v>
      </c>
      <c r="D39" s="34">
        <v>500000</v>
      </c>
      <c r="E39" s="22">
        <f t="shared" si="0"/>
        <v>500000</v>
      </c>
    </row>
    <row r="40" spans="3:5" x14ac:dyDescent="0.25">
      <c r="C40" s="5" t="s">
        <v>29</v>
      </c>
      <c r="D40" s="23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27" t="s">
        <v>36</v>
      </c>
      <c r="D47" s="28"/>
      <c r="E47" s="30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27" t="s">
        <v>43</v>
      </c>
      <c r="D54" s="33">
        <f>+D55+D56+D57+D58+D59+D60+D61+D62+D63</f>
        <v>36747916</v>
      </c>
      <c r="E54" s="33">
        <f t="shared" ref="E54" si="2">+E55+E56+E57+E58+E59+E60+E61+E62+E63</f>
        <v>49046916</v>
      </c>
    </row>
    <row r="55" spans="3:5" x14ac:dyDescent="0.25">
      <c r="C55" s="5" t="s">
        <v>44</v>
      </c>
      <c r="D55" s="34">
        <v>3850000</v>
      </c>
      <c r="E55" s="34">
        <v>3850000</v>
      </c>
    </row>
    <row r="56" spans="3:5" x14ac:dyDescent="0.25">
      <c r="C56" s="5" t="s">
        <v>45</v>
      </c>
      <c r="D56" s="34">
        <v>797916</v>
      </c>
      <c r="E56" s="34">
        <v>797916</v>
      </c>
    </row>
    <row r="57" spans="3:5" x14ac:dyDescent="0.25">
      <c r="C57" s="5" t="s">
        <v>46</v>
      </c>
      <c r="D57" s="34">
        <v>20200000</v>
      </c>
      <c r="E57" s="34">
        <v>20200000</v>
      </c>
    </row>
    <row r="58" spans="3:5" x14ac:dyDescent="0.25">
      <c r="C58" s="5" t="s">
        <v>47</v>
      </c>
      <c r="D58" s="34">
        <v>5000000</v>
      </c>
      <c r="E58" s="34">
        <v>5000000</v>
      </c>
    </row>
    <row r="59" spans="3:5" x14ac:dyDescent="0.25">
      <c r="C59" s="5" t="s">
        <v>48</v>
      </c>
      <c r="D59" s="34">
        <v>4900000</v>
      </c>
      <c r="E59" s="34">
        <v>17199000</v>
      </c>
    </row>
    <row r="60" spans="3:5" x14ac:dyDescent="0.25">
      <c r="C60" s="5" t="s">
        <v>49</v>
      </c>
      <c r="D60" s="34">
        <v>1000000</v>
      </c>
      <c r="E60" s="34">
        <v>1000000</v>
      </c>
    </row>
    <row r="61" spans="3:5" x14ac:dyDescent="0.25">
      <c r="C61" s="5" t="s">
        <v>50</v>
      </c>
      <c r="D61" s="34">
        <v>0</v>
      </c>
      <c r="E61" s="34">
        <v>0</v>
      </c>
    </row>
    <row r="62" spans="3:5" x14ac:dyDescent="0.25">
      <c r="C62" s="5" t="s">
        <v>51</v>
      </c>
      <c r="D62" s="34">
        <v>1000000</v>
      </c>
      <c r="E62" s="34">
        <v>1000000</v>
      </c>
    </row>
    <row r="63" spans="3:5" x14ac:dyDescent="0.25">
      <c r="C63" s="5" t="s">
        <v>52</v>
      </c>
      <c r="D63" s="36">
        <v>0</v>
      </c>
      <c r="E63" s="36">
        <v>0</v>
      </c>
    </row>
    <row r="64" spans="3:5" x14ac:dyDescent="0.25">
      <c r="C64" s="27" t="s">
        <v>53</v>
      </c>
      <c r="D64" s="28"/>
      <c r="E64" s="30">
        <f>+E65+E66+E67+E68</f>
        <v>1000000</v>
      </c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  <c r="E66" s="22">
        <v>1000000</v>
      </c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27" t="s">
        <v>58</v>
      </c>
      <c r="D69" s="28"/>
      <c r="E69" s="30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27" t="s">
        <v>61</v>
      </c>
      <c r="D72" s="28"/>
      <c r="E72" s="30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37">
        <f>+D38+D28+D18+D12+D54</f>
        <v>729697861</v>
      </c>
      <c r="E76" s="37">
        <f>+E38+E28+E18+E12+E54+E64</f>
        <v>729697861</v>
      </c>
    </row>
    <row r="77" spans="3:5" x14ac:dyDescent="0.25">
      <c r="C77" s="27" t="s">
        <v>68</v>
      </c>
      <c r="D77" s="28"/>
      <c r="E77" s="38"/>
    </row>
    <row r="78" spans="3:5" x14ac:dyDescent="0.25">
      <c r="C78" s="5" t="s">
        <v>69</v>
      </c>
      <c r="D78" s="6"/>
      <c r="E78" s="23"/>
    </row>
    <row r="79" spans="3:5" x14ac:dyDescent="0.25">
      <c r="C79" s="5" t="s">
        <v>70</v>
      </c>
      <c r="D79" s="6"/>
      <c r="E79" s="23"/>
    </row>
    <row r="80" spans="3:5" x14ac:dyDescent="0.25">
      <c r="C80" s="27" t="s">
        <v>71</v>
      </c>
      <c r="D80" s="28"/>
      <c r="E80" s="38"/>
    </row>
    <row r="81" spans="3:6" x14ac:dyDescent="0.25">
      <c r="C81" s="5" t="s">
        <v>72</v>
      </c>
      <c r="D81" s="6"/>
      <c r="E81" s="23"/>
    </row>
    <row r="82" spans="3:6" x14ac:dyDescent="0.25">
      <c r="C82" s="5" t="s">
        <v>73</v>
      </c>
      <c r="D82" s="6"/>
      <c r="E82" s="23"/>
    </row>
    <row r="83" spans="3:6" x14ac:dyDescent="0.25">
      <c r="C83" s="27" t="s">
        <v>74</v>
      </c>
      <c r="D83" s="28"/>
      <c r="E83" s="38"/>
    </row>
    <row r="84" spans="3:6" x14ac:dyDescent="0.25">
      <c r="C84" s="5" t="s">
        <v>75</v>
      </c>
      <c r="D84" s="6"/>
      <c r="E84" s="23"/>
    </row>
    <row r="85" spans="3:6" x14ac:dyDescent="0.25">
      <c r="C85" s="8" t="s">
        <v>65</v>
      </c>
      <c r="D85" s="24">
        <f>+D76</f>
        <v>729697861</v>
      </c>
      <c r="E85" s="24">
        <f>+E76</f>
        <v>729697861</v>
      </c>
      <c r="F85" s="6"/>
    </row>
    <row r="86" spans="3:6" x14ac:dyDescent="0.25">
      <c r="C86" s="5" t="s">
        <v>85</v>
      </c>
      <c r="D86" s="23"/>
      <c r="F86" s="31"/>
    </row>
    <row r="87" spans="3:6" ht="26.25" customHeight="1" x14ac:dyDescent="0.25"/>
    <row r="88" spans="3:6" ht="33.75" customHeight="1" x14ac:dyDescent="0.25"/>
    <row r="89" spans="3:6" x14ac:dyDescent="0.25">
      <c r="F89" s="31"/>
    </row>
    <row r="90" spans="3:6" ht="15.75" thickBot="1" x14ac:dyDescent="0.3">
      <c r="F90" s="32"/>
    </row>
    <row r="91" spans="3:6" ht="15.75" thickBot="1" x14ac:dyDescent="0.3">
      <c r="C91" s="20" t="s">
        <v>80</v>
      </c>
    </row>
    <row r="92" spans="3:6" ht="30.75" thickBot="1" x14ac:dyDescent="0.3">
      <c r="C92" s="18" t="s">
        <v>81</v>
      </c>
    </row>
    <row r="93" spans="3:6" ht="45.75" thickBot="1" x14ac:dyDescent="0.3">
      <c r="C93" s="19" t="s">
        <v>82</v>
      </c>
    </row>
  </sheetData>
  <mergeCells count="8">
    <mergeCell ref="C9:C10"/>
    <mergeCell ref="D9:D10"/>
    <mergeCell ref="E9:E10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dcterms:created xsi:type="dcterms:W3CDTF">2021-07-29T18:58:50Z</dcterms:created>
  <dcterms:modified xsi:type="dcterms:W3CDTF">2024-10-08T17:01:01Z</dcterms:modified>
</cp:coreProperties>
</file>