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abreu\OneDrive\Desktop\OAI\Portal de Transparencia\Septiembre\Presupuesto\"/>
    </mc:Choice>
  </mc:AlternateContent>
  <bookViews>
    <workbookView xWindow="0" yWindow="0" windowWidth="19200" windowHeight="7650"/>
  </bookViews>
  <sheets>
    <sheet name="P1 Presupuesto Aprobado" sheetId="1" r:id="rId1"/>
  </sheets>
  <calcPr calcId="162913"/>
</workbook>
</file>

<file path=xl/calcChain.xml><?xml version="1.0" encoding="utf-8"?>
<calcChain xmlns="http://schemas.openxmlformats.org/spreadsheetml/2006/main">
  <c r="D67" i="1" l="1"/>
  <c r="D57" i="1"/>
  <c r="C57" i="1"/>
  <c r="D41" i="1"/>
  <c r="C41" i="1"/>
  <c r="D40" i="1"/>
  <c r="D39" i="1"/>
  <c r="D31" i="1" s="1"/>
  <c r="D38" i="1"/>
  <c r="D35" i="1"/>
  <c r="D32" i="1"/>
  <c r="C31" i="1"/>
  <c r="D27" i="1"/>
  <c r="D21" i="1"/>
  <c r="C21" i="1"/>
  <c r="D19" i="1"/>
  <c r="D15" i="1" s="1"/>
  <c r="D18" i="1"/>
  <c r="C15" i="1"/>
  <c r="C79" i="1" l="1"/>
  <c r="C88" i="1" s="1"/>
  <c r="D79" i="1"/>
  <c r="D88" i="1" s="1"/>
</calcChain>
</file>

<file path=xl/sharedStrings.xml><?xml version="1.0" encoding="utf-8"?>
<sst xmlns="http://schemas.openxmlformats.org/spreadsheetml/2006/main" count="90" uniqueCount="90">
  <si>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</si>
  <si>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</si>
  <si>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</si>
  <si>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</si>
  <si>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</si>
  <si>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</si>
  <si>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</si>
  <si>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</si>
  <si>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</si>
  <si>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</si>
  <si>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</si>
  <si>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</si>
  <si>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</si>
  <si>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</si>
  <si>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</si>
  <si>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</si>
  <si>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</si>
  <si>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</si>
  <si>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</si>
  <si>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</si>
  <si>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</si>
  <si>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</si>
  <si>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</si>
  <si>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</si>
  <si>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</si>
  <si>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</si>
  <si>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</si>
  <si>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</si>
  <si>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</si>
  <si>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</si>
  <si>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</si>
  <si>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</si>
  <si>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</si>
  <si>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</si>
  <si>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</si>
  <si>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</si>
  <si>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</si>
  <si>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</si>
  <si>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</si>
  <si>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</si>
  <si>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</si>
  <si>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</si>
  <si>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</si>
  <si>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</si>
  <si>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</si>
  <si>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</si>
  <si>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</si>
  <si>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</si>
  <si>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</si>
  <si>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</si>
  <si>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</si>
  <si>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</si>
  <si>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</si>
  <si>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</si>
  <si>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</si>
  <si>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</si>
  <si>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</si>
  <si>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</si>
  <si>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</si>
  <si>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</si>
  <si>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</si>
  <si>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</si>
  <si>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</si>
  <si>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</si>
  <si>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</si>
  <si>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</si>
  <si>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</si>
  <si>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</si>
  <si>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</si>
  <si>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</si>
  <si>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</si>
  <si>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</si>
  <si>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</si>
  <si>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</si>
  <si>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</si>
  <si>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</si>
  <si>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</si>
  <si>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</si>
  <si>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</si>
  <si>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</si>
  <si>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t>HOSPITAL TRAUMATOLOGICO Y QUIRURGICO PROFESOR JUAN BOSCH</t>
  </si>
  <si>
    <t>SERVICIO NACIONAL DE SALUD</t>
  </si>
  <si>
    <t>fuente (SIGEF)</t>
  </si>
  <si>
    <t>Año 2025</t>
  </si>
  <si>
    <t xml:space="preserve"> </t>
  </si>
  <si>
    <r>
      <rPr>
        <b/>
        <sz val="10"/>
        <color theme="1"/>
        <rFont val="Times New Roman"/>
        <family val="1"/>
      </rPr>
      <t>Presupuesto aprobado:</t>
    </r>
    <r>
      <rPr>
        <sz val="10"/>
        <color theme="1"/>
        <rFont val="Times New Roman"/>
        <family val="1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</si>
  <si>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Times New Roman"/>
        <family val="1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</si>
  <si>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Times New Roman"/>
        <family val="1"/>
      </rPr>
      <t>Total devengado:</t>
    </r>
    <r>
      <rPr>
        <sz val="10"/>
        <color theme="1"/>
        <rFont val="Times New Roman"/>
        <family val="1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</si>
  <si>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  </t>
    </r>
    <r>
      <rPr>
        <b/>
        <u/>
        <sz val="14"/>
        <color theme="1"/>
        <rFont val="Times New Roman"/>
        <family val="1"/>
      </rPr>
      <t>Licda. María Cristina Rodríguez García</t>
    </r>
    <r>
      <rPr>
        <b/>
        <sz val="14"/>
        <color theme="1"/>
        <rFont val="Times New Roman"/>
        <family val="1"/>
      </rPr>
      <t xml:space="preserve">                         </t>
    </r>
    <r>
      <rPr>
        <b/>
        <u/>
        <sz val="14"/>
        <color theme="1"/>
        <rFont val="Times New Roman"/>
        <family val="1"/>
      </rPr>
      <t>Dr. Eligio Joel Ortega</t>
    </r>
    <r>
      <rPr>
        <b/>
        <sz val="14"/>
        <color theme="1"/>
        <rFont val="Times New Roman"/>
        <family val="1"/>
      </rPr>
      <t xml:space="preserve">                             </t>
    </r>
    <r>
      <rPr>
        <b/>
        <u/>
        <sz val="14"/>
        <color theme="1"/>
        <rFont val="Times New Roman"/>
        <family val="1"/>
      </rPr>
      <t>Ing. Ana Marsel López</t>
    </r>
    <r>
      <rPr>
        <b/>
        <sz val="14"/>
        <color theme="1"/>
        <rFont val="Times New Roman"/>
        <family val="1"/>
      </rPr>
      <t xml:space="preserve"> </t>
    </r>
  </si>
  <si>
    <t xml:space="preserve">                Analista de Presupuesto                                                                                                     Director General                                                                  Sub-Directora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</si>
</sst>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22"/>
      <color rgb="FF000000"/>
      <name val="Times New Roman"/>
      <family val="1"/>
    </font>
    <font>
      <sz val="16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0" applyNumberFormat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4" fontId="0" fillId="0" borderId="0" xfId="0" applyNumberFormat="1"/>
    <xf numFmtId="43" fontId="0" fillId="0" borderId="0" xfId="0" applyNumberFormat="1"/>
    <xf numFmtId="4" fontId="3" fillId="0" borderId="0" xfId="0" applyNumberFormat="1" applyFont="1"/>
    <xf numFmtId="43" fontId="0" fillId="0" borderId="0" xfId="1" applyFont="1"/>
    <xf numFmtId="9" fontId="0" fillId="0" borderId="0" xfId="2" applyFont="1"/>
    <xf numFmtId="4" fontId="0" fillId="0" borderId="0" xfId="0" applyNumberFormat="1" applyFill="1"/>
    <xf numFmtId="0" fontId="4" fillId="0" borderId="0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 wrapText="1" readingOrder="1"/>
    </xf>
    <xf numFmtId="164" fontId="3" fillId="0" borderId="0" xfId="0" applyNumberFormat="1" applyFont="1" applyFill="1"/>
    <xf numFmtId="4" fontId="2" fillId="0" borderId="0" xfId="1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/>
    <xf numFmtId="43" fontId="3" fillId="0" borderId="0" xfId="0" applyNumberFormat="1" applyFont="1" applyFill="1"/>
    <xf numFmtId="43" fontId="0" fillId="0" borderId="0" xfId="0" applyNumberFormat="1" applyFill="1"/>
    <xf numFmtId="43" fontId="0" fillId="0" borderId="0" xfId="0" applyNumberFormat="1" applyFill="1" applyAlignment="1">
      <alignment vertical="center" wrapText="1"/>
    </xf>
    <xf numFmtId="43" fontId="3" fillId="0" borderId="0" xfId="0" applyNumberFormat="1" applyFont="1" applyFill="1" applyAlignment="1">
      <alignment vertical="center" wrapText="1"/>
    </xf>
    <xf numFmtId="43" fontId="3" fillId="0" borderId="0" xfId="0" applyNumberFormat="1" applyFont="1" applyFill="1" applyBorder="1"/>
    <xf numFmtId="0" fontId="0" fillId="0" borderId="0" xfId="0"/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/>
    <xf numFmtId="4" fontId="9" fillId="0" borderId="0" xfId="0" applyNumberFormat="1" applyFont="1"/>
    <xf numFmtId="0" fontId="13" fillId="0" borderId="0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left" indent="1"/>
    </xf>
    <xf numFmtId="164" fontId="14" fillId="0" borderId="0" xfId="0" applyNumberFormat="1" applyFont="1"/>
    <xf numFmtId="0" fontId="16" fillId="0" borderId="1" xfId="0" applyFont="1" applyBorder="1" applyAlignment="1">
      <alignment horizontal="left"/>
    </xf>
    <xf numFmtId="164" fontId="16" fillId="0" borderId="1" xfId="0" applyNumberFormat="1" applyFont="1" applyBorder="1"/>
    <xf numFmtId="4" fontId="16" fillId="0" borderId="1" xfId="0" applyNumberFormat="1" applyFont="1" applyBorder="1"/>
    <xf numFmtId="0" fontId="16" fillId="4" borderId="0" xfId="0" applyFont="1" applyFill="1" applyAlignment="1">
      <alignment horizontal="left" indent="1"/>
    </xf>
    <xf numFmtId="43" fontId="16" fillId="4" borderId="0" xfId="0" applyNumberFormat="1" applyFont="1" applyFill="1"/>
    <xf numFmtId="0" fontId="12" fillId="0" borderId="0" xfId="0" applyFont="1" applyAlignment="1">
      <alignment horizontal="left" indent="2"/>
    </xf>
    <xf numFmtId="43" fontId="12" fillId="0" borderId="0" xfId="0" applyNumberFormat="1" applyFont="1"/>
    <xf numFmtId="43" fontId="12" fillId="0" borderId="0" xfId="0" applyNumberFormat="1" applyFont="1" applyAlignment="1">
      <alignment vertical="center" wrapText="1"/>
    </xf>
    <xf numFmtId="4" fontId="12" fillId="0" borderId="0" xfId="0" applyNumberFormat="1" applyFont="1"/>
    <xf numFmtId="43" fontId="16" fillId="4" borderId="0" xfId="0" applyNumberFormat="1" applyFont="1" applyFill="1" applyAlignment="1">
      <alignment vertical="center" wrapText="1"/>
    </xf>
    <xf numFmtId="164" fontId="12" fillId="0" borderId="0" xfId="0" applyNumberFormat="1" applyFont="1"/>
    <xf numFmtId="164" fontId="16" fillId="4" borderId="0" xfId="0" applyNumberFormat="1" applyFont="1" applyFill="1"/>
    <xf numFmtId="4" fontId="12" fillId="4" borderId="0" xfId="0" applyNumberFormat="1" applyFont="1" applyFill="1"/>
    <xf numFmtId="43" fontId="16" fillId="0" borderId="0" xfId="0" applyNumberFormat="1" applyFont="1" applyAlignment="1">
      <alignment vertical="center" wrapText="1"/>
    </xf>
    <xf numFmtId="43" fontId="16" fillId="0" borderId="1" xfId="0" applyNumberFormat="1" applyFont="1" applyBorder="1"/>
    <xf numFmtId="43" fontId="12" fillId="4" borderId="0" xfId="0" applyNumberFormat="1" applyFont="1" applyFill="1"/>
    <xf numFmtId="0" fontId="17" fillId="2" borderId="2" xfId="0" applyFont="1" applyFill="1" applyBorder="1" applyAlignment="1">
      <alignment vertical="center"/>
    </xf>
    <xf numFmtId="43" fontId="17" fillId="2" borderId="2" xfId="0" applyNumberFormat="1" applyFont="1" applyFill="1" applyBorder="1"/>
    <xf numFmtId="0" fontId="9" fillId="0" borderId="0" xfId="0" applyFont="1" applyAlignment="1">
      <alignment horizontal="left" indent="2"/>
    </xf>
    <xf numFmtId="43" fontId="9" fillId="0" borderId="0" xfId="0" applyNumberFormat="1" applyFont="1"/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1" fillId="0" borderId="0" xfId="0" applyFont="1"/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15" fillId="2" borderId="3" xfId="1" applyNumberFormat="1" applyFont="1" applyFill="1" applyBorder="1" applyAlignment="1">
      <alignment horizontal="center" vertical="center" wrapText="1"/>
    </xf>
    <xf numFmtId="4" fontId="15" fillId="2" borderId="4" xfId="1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 readingOrder="1"/>
    </xf>
    <xf numFmtId="0" fontId="10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Border="1" applyAlignment="1">
      <alignment horizontal="center" vertical="top" wrapText="1" readingOrder="1"/>
    </xf>
  </cellXfs>
  <cellStyles count="4">
    <cellStyle name="Millares" xfId="1" builtinId="3"/>
    <cellStyle name="Millares 2 4" xf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3457575</xdr:colOff>
      <xdr:row>0</xdr:row>
      <xdr:rowOff>123826</xdr:rowOff>
    </xdr:from>
    <xdr:to>
      <xdr:col>1</xdr:col>
      <xdr:colOff>6924675</xdr:colOff>
      <xdr:row>3</xdr:row>
      <xdr:rowOff>85726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3457575" y="123826"/>
          <a:ext cx="3467100" cy="533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2667000</xdr:colOff>
      <xdr:row>0</xdr:row>
      <xdr:rowOff>95250</xdr:rowOff>
    </xdr:from>
    <xdr:to>
      <xdr:col>1</xdr:col>
      <xdr:colOff>2667000</xdr:colOff>
      <xdr:row>3</xdr:row>
      <xdr:rowOff>180975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4" t="31696" b="30845"/>
        <a:stretch/>
      </xdr:blipFill>
      <xdr:spPr bwMode="auto">
        <a:xfrm>
          <a:off x="2667000" y="95250"/>
          <a:ext cx="4391025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101"/>
  <sheetViews>
    <sheetView showGridLines="0" tabSelected="1" workbookViewId="0">
      <selection activeCell="E16" sqref="E16"/>
    </sheetView>
  </sheetViews>
  <sheetFormatPr baseColWidth="10" defaultRowHeight="15" x14ac:dyDescent="0.25"/>
  <cols>
    <col min="1" max="1" width="4.42578125" style="28" customWidth="1"/>
    <col min="2" max="2" width="105.85546875" style="28" customWidth="1"/>
    <col min="3" max="3" width="24.42578125" style="28" customWidth="1"/>
    <col min="4" max="4" width="24.5703125" style="10" customWidth="1"/>
    <col min="5" max="5" width="16.7109375" style="15" customWidth="1"/>
    <col min="6" max="6" width="18.140625" style="28" customWidth="1"/>
    <col min="7" max="8" width="15.140625" style="28" bestFit="1" customWidth="1"/>
    <col min="9" max="16384" width="11.42578125" style="28"/>
  </cols>
  <sheetData>
    <row r="2" spans="2:16" x14ac:dyDescent="0.25">
      <c r="B2" s="31"/>
      <c r="C2" s="31"/>
      <c r="D2" s="32"/>
    </row>
    <row r="3" spans="2:16" x14ac:dyDescent="0.25">
      <c r="B3" s="31"/>
      <c r="C3" s="31"/>
      <c r="D3" s="32"/>
    </row>
    <row r="4" spans="2:16" x14ac:dyDescent="0.25">
      <c r="B4" s="31"/>
      <c r="C4" s="31"/>
      <c r="D4" s="32"/>
    </row>
    <row r="5" spans="2:16" ht="28.5" customHeight="1" x14ac:dyDescent="0.25">
      <c r="B5" s="67" t="s">
        <v>81</v>
      </c>
      <c r="C5" s="68"/>
      <c r="D5" s="68"/>
      <c r="E5" s="16"/>
      <c r="F5" s="9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B6" s="69" t="s">
        <v>80</v>
      </c>
      <c r="C6" s="70"/>
      <c r="D6" s="70"/>
      <c r="E6" s="17"/>
      <c r="F6" s="8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x14ac:dyDescent="0.25">
      <c r="B7" s="71" t="s">
        <v>83</v>
      </c>
      <c r="C7" s="72"/>
      <c r="D7" s="72"/>
      <c r="E7" s="18"/>
      <c r="F7" s="7"/>
      <c r="G7" s="5"/>
      <c r="H7" s="5"/>
      <c r="I7" s="5"/>
      <c r="J7" s="5"/>
      <c r="K7" s="5"/>
      <c r="L7" s="5"/>
      <c r="M7" s="5"/>
      <c r="N7" s="5"/>
      <c r="O7" s="5"/>
      <c r="P7" s="5"/>
    </row>
    <row r="8" spans="2:16" ht="15.75" customHeight="1" x14ac:dyDescent="0.25">
      <c r="B8" s="73" t="s">
        <v>76</v>
      </c>
      <c r="C8" s="74"/>
      <c r="D8" s="74"/>
      <c r="E8" s="19"/>
      <c r="F8" s="6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2:16" ht="15.75" customHeight="1" x14ac:dyDescent="0.25">
      <c r="B9" s="73" t="s">
        <v>77</v>
      </c>
      <c r="C9" s="74"/>
      <c r="D9" s="74"/>
      <c r="E9" s="19"/>
      <c r="F9" s="30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2:16" ht="15.75" customHeight="1" x14ac:dyDescent="0.25">
      <c r="B10" s="33"/>
      <c r="C10" s="33"/>
      <c r="D10" s="33"/>
      <c r="E10" s="19"/>
      <c r="F10" s="30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2:16" x14ac:dyDescent="0.25">
      <c r="B11" s="34"/>
      <c r="C11" s="35"/>
      <c r="D11" s="35"/>
      <c r="E11" s="20"/>
      <c r="F11" s="2"/>
    </row>
    <row r="12" spans="2:16" ht="15" customHeight="1" x14ac:dyDescent="0.25">
      <c r="B12" s="61" t="s">
        <v>66</v>
      </c>
      <c r="C12" s="62" t="s">
        <v>79</v>
      </c>
      <c r="D12" s="65" t="s">
        <v>78</v>
      </c>
      <c r="E12" s="21"/>
      <c r="F12" s="2"/>
    </row>
    <row r="13" spans="2:16" x14ac:dyDescent="0.25">
      <c r="B13" s="61"/>
      <c r="C13" s="63"/>
      <c r="D13" s="66"/>
      <c r="E13" s="21"/>
      <c r="F13" s="2"/>
    </row>
    <row r="14" spans="2:16" ht="15" customHeight="1" x14ac:dyDescent="0.25">
      <c r="B14" s="36" t="s">
        <v>0</v>
      </c>
      <c r="C14" s="37"/>
      <c r="D14" s="38"/>
      <c r="E14" s="22"/>
    </row>
    <row r="15" spans="2:16" ht="28.5" customHeight="1" x14ac:dyDescent="0.25">
      <c r="B15" s="39" t="s">
        <v>1</v>
      </c>
      <c r="C15" s="40">
        <f>+C16+C17+C18+C19+C20</f>
        <v>432558878</v>
      </c>
      <c r="D15" s="40">
        <f>+D16+D17+D18+D19+D20</f>
        <v>488923960.47000003</v>
      </c>
      <c r="E15" s="23"/>
    </row>
    <row r="16" spans="2:16" ht="21" customHeight="1" x14ac:dyDescent="0.25">
      <c r="B16" s="41" t="s">
        <v>2</v>
      </c>
      <c r="C16" s="42">
        <v>365810308</v>
      </c>
      <c r="D16" s="42">
        <v>415175390.47000003</v>
      </c>
      <c r="E16" s="24"/>
    </row>
    <row r="17" spans="2:5" ht="15.75" x14ac:dyDescent="0.25">
      <c r="B17" s="41" t="s">
        <v>3</v>
      </c>
      <c r="C17" s="42">
        <v>18204800</v>
      </c>
      <c r="D17" s="42">
        <v>25204800</v>
      </c>
      <c r="E17" s="24"/>
    </row>
    <row r="18" spans="2:5" ht="15.75" customHeight="1" x14ac:dyDescent="0.25">
      <c r="B18" s="41" t="s">
        <v>4</v>
      </c>
      <c r="C18" s="42">
        <v>0</v>
      </c>
      <c r="D18" s="42">
        <f t="shared" ref="D18:D39" si="0">+C18</f>
        <v>0</v>
      </c>
      <c r="E18" s="24"/>
    </row>
    <row r="19" spans="2:5" ht="15.75" x14ac:dyDescent="0.25">
      <c r="B19" s="41" t="s">
        <v>5</v>
      </c>
      <c r="C19" s="42">
        <v>0</v>
      </c>
      <c r="D19" s="42">
        <f t="shared" si="0"/>
        <v>0</v>
      </c>
      <c r="E19" s="24"/>
    </row>
    <row r="20" spans="2:5" ht="15" customHeight="1" x14ac:dyDescent="0.25">
      <c r="B20" s="41" t="s">
        <v>6</v>
      </c>
      <c r="C20" s="42">
        <v>48543770</v>
      </c>
      <c r="D20" s="42">
        <v>48543770</v>
      </c>
      <c r="E20" s="24"/>
    </row>
    <row r="21" spans="2:5" ht="15" customHeight="1" x14ac:dyDescent="0.25">
      <c r="B21" s="39" t="s">
        <v>7</v>
      </c>
      <c r="C21" s="40">
        <f>+C22+C23+C24+C25+C26+C27+C28+C29+C30</f>
        <v>30570000</v>
      </c>
      <c r="D21" s="40">
        <f>+D22+D23+D24+D25+D26+D27+D28+D29+D30</f>
        <v>38898684</v>
      </c>
      <c r="E21" s="23"/>
    </row>
    <row r="22" spans="2:5" ht="15.75" x14ac:dyDescent="0.25">
      <c r="B22" s="41" t="s">
        <v>8</v>
      </c>
      <c r="C22" s="43">
        <v>3220000</v>
      </c>
      <c r="D22" s="42">
        <v>3525000</v>
      </c>
      <c r="E22" s="24"/>
    </row>
    <row r="23" spans="2:5" ht="15.75" x14ac:dyDescent="0.25">
      <c r="B23" s="41" t="s">
        <v>9</v>
      </c>
      <c r="C23" s="43">
        <v>2250000</v>
      </c>
      <c r="D23" s="43">
        <v>850000</v>
      </c>
      <c r="E23" s="25"/>
    </row>
    <row r="24" spans="2:5" ht="15.75" x14ac:dyDescent="0.25">
      <c r="B24" s="41" t="s">
        <v>10</v>
      </c>
      <c r="C24" s="43">
        <v>500000</v>
      </c>
      <c r="D24" s="42">
        <v>500000</v>
      </c>
      <c r="E24" s="24"/>
    </row>
    <row r="25" spans="2:5" ht="15.75" x14ac:dyDescent="0.25">
      <c r="B25" s="41" t="s">
        <v>11</v>
      </c>
      <c r="C25" s="43">
        <v>400000</v>
      </c>
      <c r="D25" s="42">
        <v>1190000</v>
      </c>
      <c r="E25" s="24"/>
    </row>
    <row r="26" spans="2:5" ht="15" customHeight="1" x14ac:dyDescent="0.25">
      <c r="B26" s="41" t="s">
        <v>12</v>
      </c>
      <c r="C26" s="43">
        <v>6050000</v>
      </c>
      <c r="D26" s="42">
        <v>9046000</v>
      </c>
      <c r="E26" s="24"/>
    </row>
    <row r="27" spans="2:5" ht="15.75" x14ac:dyDescent="0.25">
      <c r="B27" s="41" t="s">
        <v>13</v>
      </c>
      <c r="C27" s="43">
        <v>900000</v>
      </c>
      <c r="D27" s="44">
        <f t="shared" si="0"/>
        <v>900000</v>
      </c>
    </row>
    <row r="28" spans="2:5" ht="15.75" x14ac:dyDescent="0.25">
      <c r="B28" s="41" t="s">
        <v>14</v>
      </c>
      <c r="C28" s="43">
        <v>11000000</v>
      </c>
      <c r="D28" s="44">
        <v>15587684</v>
      </c>
    </row>
    <row r="29" spans="2:5" ht="15.75" x14ac:dyDescent="0.25">
      <c r="B29" s="41" t="s">
        <v>15</v>
      </c>
      <c r="C29" s="43">
        <v>5200000</v>
      </c>
      <c r="D29" s="44">
        <v>6650000</v>
      </c>
    </row>
    <row r="30" spans="2:5" ht="15.75" x14ac:dyDescent="0.25">
      <c r="B30" s="41" t="s">
        <v>16</v>
      </c>
      <c r="C30" s="43">
        <v>1050000</v>
      </c>
      <c r="D30" s="44">
        <v>650000</v>
      </c>
    </row>
    <row r="31" spans="2:5" ht="15.75" x14ac:dyDescent="0.25">
      <c r="B31" s="39" t="s">
        <v>17</v>
      </c>
      <c r="C31" s="40">
        <f t="shared" ref="C31:D31" si="1">+C32+C33+C34+C35+C36+C37+C38+C39+C40</f>
        <v>109538543</v>
      </c>
      <c r="D31" s="40">
        <f t="shared" si="1"/>
        <v>151223690.74000001</v>
      </c>
      <c r="E31" s="23"/>
    </row>
    <row r="32" spans="2:5" ht="15.75" x14ac:dyDescent="0.25">
      <c r="B32" s="41" t="s">
        <v>18</v>
      </c>
      <c r="C32" s="43">
        <v>10100000</v>
      </c>
      <c r="D32" s="44">
        <f>14600000+2000000</f>
        <v>16600000</v>
      </c>
    </row>
    <row r="33" spans="2:5" ht="15.75" x14ac:dyDescent="0.25">
      <c r="B33" s="41" t="s">
        <v>19</v>
      </c>
      <c r="C33" s="43">
        <v>1800000</v>
      </c>
      <c r="D33" s="44">
        <v>2890000</v>
      </c>
    </row>
    <row r="34" spans="2:5" ht="15.75" x14ac:dyDescent="0.25">
      <c r="B34" s="41" t="s">
        <v>20</v>
      </c>
      <c r="C34" s="43">
        <v>3950000</v>
      </c>
      <c r="D34" s="44">
        <v>4285000</v>
      </c>
    </row>
    <row r="35" spans="2:5" ht="15.75" x14ac:dyDescent="0.25">
      <c r="B35" s="41" t="s">
        <v>21</v>
      </c>
      <c r="C35" s="43">
        <v>25139243</v>
      </c>
      <c r="D35" s="44">
        <f>29139243+7332497.38+445650.36</f>
        <v>36917390.740000002</v>
      </c>
    </row>
    <row r="36" spans="2:5" ht="15.75" x14ac:dyDescent="0.25">
      <c r="B36" s="41" t="s">
        <v>22</v>
      </c>
      <c r="C36" s="43">
        <v>618000</v>
      </c>
      <c r="D36" s="44">
        <v>268000</v>
      </c>
    </row>
    <row r="37" spans="2:5" ht="15.75" x14ac:dyDescent="0.25">
      <c r="B37" s="41" t="s">
        <v>23</v>
      </c>
      <c r="C37" s="43">
        <v>2151300</v>
      </c>
      <c r="D37" s="44">
        <v>516300</v>
      </c>
    </row>
    <row r="38" spans="2:5" ht="15.75" x14ac:dyDescent="0.25">
      <c r="B38" s="41" t="s">
        <v>24</v>
      </c>
      <c r="C38" s="43">
        <v>30250000</v>
      </c>
      <c r="D38" s="44">
        <f>42617000+5000000</f>
        <v>47617000</v>
      </c>
    </row>
    <row r="39" spans="2:5" ht="15.75" x14ac:dyDescent="0.25">
      <c r="B39" s="41" t="s">
        <v>25</v>
      </c>
      <c r="C39" s="43">
        <v>0</v>
      </c>
      <c r="D39" s="44">
        <f t="shared" si="0"/>
        <v>0</v>
      </c>
    </row>
    <row r="40" spans="2:5" ht="15.75" x14ac:dyDescent="0.25">
      <c r="B40" s="41" t="s">
        <v>26</v>
      </c>
      <c r="C40" s="43">
        <v>35530000</v>
      </c>
      <c r="D40" s="44">
        <f>37130000+5000000</f>
        <v>42130000</v>
      </c>
    </row>
    <row r="41" spans="2:5" ht="15.75" x14ac:dyDescent="0.25">
      <c r="B41" s="39" t="s">
        <v>27</v>
      </c>
      <c r="C41" s="45">
        <f>+C42+C43+C44+C45+C46+C47+C48+C49</f>
        <v>500000</v>
      </c>
      <c r="D41" s="45">
        <f>+D42+D43+D44+D45+D46+D47+D48+D49</f>
        <v>200000</v>
      </c>
      <c r="E41" s="26"/>
    </row>
    <row r="42" spans="2:5" ht="15.75" x14ac:dyDescent="0.25">
      <c r="B42" s="41" t="s">
        <v>28</v>
      </c>
      <c r="C42" s="43">
        <v>500000</v>
      </c>
      <c r="D42" s="44">
        <v>200000</v>
      </c>
    </row>
    <row r="43" spans="2:5" ht="15.75" x14ac:dyDescent="0.25">
      <c r="B43" s="41" t="s">
        <v>29</v>
      </c>
      <c r="C43" s="42"/>
      <c r="D43" s="44"/>
    </row>
    <row r="44" spans="2:5" ht="15.75" x14ac:dyDescent="0.25">
      <c r="B44" s="41" t="s">
        <v>30</v>
      </c>
      <c r="C44" s="46"/>
      <c r="D44" s="44"/>
    </row>
    <row r="45" spans="2:5" ht="15.75" x14ac:dyDescent="0.25">
      <c r="B45" s="41" t="s">
        <v>31</v>
      </c>
      <c r="C45" s="46"/>
      <c r="D45" s="44"/>
    </row>
    <row r="46" spans="2:5" ht="15.75" x14ac:dyDescent="0.25">
      <c r="B46" s="41" t="s">
        <v>32</v>
      </c>
      <c r="C46" s="46"/>
      <c r="D46" s="44"/>
    </row>
    <row r="47" spans="2:5" ht="15.75" x14ac:dyDescent="0.25">
      <c r="B47" s="41" t="s">
        <v>33</v>
      </c>
      <c r="C47" s="46"/>
      <c r="D47" s="44"/>
    </row>
    <row r="48" spans="2:5" ht="15.75" x14ac:dyDescent="0.25">
      <c r="B48" s="41" t="s">
        <v>34</v>
      </c>
      <c r="C48" s="46"/>
      <c r="D48" s="44"/>
    </row>
    <row r="49" spans="2:5" ht="15.75" x14ac:dyDescent="0.25">
      <c r="B49" s="41" t="s">
        <v>35</v>
      </c>
      <c r="C49" s="46"/>
      <c r="D49" s="44"/>
    </row>
    <row r="50" spans="2:5" ht="15.75" x14ac:dyDescent="0.25">
      <c r="B50" s="39" t="s">
        <v>36</v>
      </c>
      <c r="C50" s="47"/>
      <c r="D50" s="48"/>
    </row>
    <row r="51" spans="2:5" ht="15.75" x14ac:dyDescent="0.25">
      <c r="B51" s="41" t="s">
        <v>37</v>
      </c>
      <c r="C51" s="46"/>
      <c r="D51" s="44"/>
    </row>
    <row r="52" spans="2:5" ht="15.75" x14ac:dyDescent="0.25">
      <c r="B52" s="41" t="s">
        <v>38</v>
      </c>
      <c r="C52" s="46"/>
      <c r="D52" s="44"/>
    </row>
    <row r="53" spans="2:5" ht="15.75" x14ac:dyDescent="0.25">
      <c r="B53" s="41" t="s">
        <v>39</v>
      </c>
      <c r="C53" s="46"/>
      <c r="D53" s="44"/>
    </row>
    <row r="54" spans="2:5" ht="15.75" x14ac:dyDescent="0.25">
      <c r="B54" s="41" t="s">
        <v>40</v>
      </c>
      <c r="C54" s="46"/>
      <c r="D54" s="44"/>
    </row>
    <row r="55" spans="2:5" ht="15.75" x14ac:dyDescent="0.25">
      <c r="B55" s="41" t="s">
        <v>41</v>
      </c>
      <c r="C55" s="46"/>
      <c r="D55" s="44"/>
    </row>
    <row r="56" spans="2:5" ht="15.75" x14ac:dyDescent="0.25">
      <c r="B56" s="41" t="s">
        <v>42</v>
      </c>
      <c r="C56" s="46"/>
      <c r="D56" s="44"/>
    </row>
    <row r="57" spans="2:5" ht="15.75" x14ac:dyDescent="0.25">
      <c r="B57" s="39" t="s">
        <v>43</v>
      </c>
      <c r="C57" s="40">
        <f>+C58+C59+C60+C61+C62+C63+C64+C65+C66</f>
        <v>16537700</v>
      </c>
      <c r="D57" s="40">
        <f t="shared" ref="D57" si="2">+D58+D59+D60+D61+D62+D63+D64+D65+D66</f>
        <v>14602016</v>
      </c>
      <c r="E57" s="23"/>
    </row>
    <row r="58" spans="2:5" ht="15.75" x14ac:dyDescent="0.25">
      <c r="B58" s="41" t="s">
        <v>44</v>
      </c>
      <c r="C58" s="43">
        <v>3650000</v>
      </c>
      <c r="D58" s="43">
        <v>1300000</v>
      </c>
      <c r="E58" s="25"/>
    </row>
    <row r="59" spans="2:5" ht="15.75" x14ac:dyDescent="0.25">
      <c r="B59" s="41" t="s">
        <v>45</v>
      </c>
      <c r="C59" s="43">
        <v>0</v>
      </c>
      <c r="D59" s="43">
        <v>100000</v>
      </c>
      <c r="E59" s="25"/>
    </row>
    <row r="60" spans="2:5" ht="15.75" x14ac:dyDescent="0.25">
      <c r="B60" s="41" t="s">
        <v>46</v>
      </c>
      <c r="C60" s="43">
        <v>8000000</v>
      </c>
      <c r="D60" s="43">
        <v>9110316</v>
      </c>
      <c r="E60" s="25"/>
    </row>
    <row r="61" spans="2:5" ht="15.75" x14ac:dyDescent="0.25">
      <c r="B61" s="41" t="s">
        <v>47</v>
      </c>
      <c r="C61" s="43">
        <v>1500000</v>
      </c>
      <c r="D61" s="43">
        <v>0</v>
      </c>
      <c r="E61" s="25"/>
    </row>
    <row r="62" spans="2:5" ht="15.75" x14ac:dyDescent="0.25">
      <c r="B62" s="41" t="s">
        <v>48</v>
      </c>
      <c r="C62" s="43">
        <v>2700000</v>
      </c>
      <c r="D62" s="43">
        <v>2764000</v>
      </c>
      <c r="E62" s="25"/>
    </row>
    <row r="63" spans="2:5" ht="15.75" x14ac:dyDescent="0.25">
      <c r="B63" s="41" t="s">
        <v>49</v>
      </c>
      <c r="C63" s="43">
        <v>500000</v>
      </c>
      <c r="D63" s="43">
        <v>370000</v>
      </c>
      <c r="E63" s="25"/>
    </row>
    <row r="64" spans="2:5" ht="15.75" x14ac:dyDescent="0.25">
      <c r="B64" s="41" t="s">
        <v>50</v>
      </c>
      <c r="C64" s="43">
        <v>0</v>
      </c>
      <c r="D64" s="43">
        <v>0</v>
      </c>
      <c r="E64" s="25"/>
    </row>
    <row r="65" spans="2:6" ht="15.75" x14ac:dyDescent="0.25">
      <c r="B65" s="41" t="s">
        <v>51</v>
      </c>
      <c r="C65" s="43">
        <v>187700</v>
      </c>
      <c r="D65" s="43">
        <v>957700</v>
      </c>
      <c r="E65" s="25"/>
    </row>
    <row r="66" spans="2:6" ht="15.75" x14ac:dyDescent="0.25">
      <c r="B66" s="41" t="s">
        <v>52</v>
      </c>
      <c r="C66" s="49">
        <v>0</v>
      </c>
      <c r="D66" s="49">
        <v>0</v>
      </c>
      <c r="E66" s="26"/>
    </row>
    <row r="67" spans="2:6" ht="15.75" x14ac:dyDescent="0.25">
      <c r="B67" s="39" t="s">
        <v>53</v>
      </c>
      <c r="C67" s="47"/>
      <c r="D67" s="48">
        <f>+D68+D69+D70+D71</f>
        <v>0</v>
      </c>
      <c r="F67" s="11"/>
    </row>
    <row r="68" spans="2:6" ht="15.75" x14ac:dyDescent="0.25">
      <c r="B68" s="41" t="s">
        <v>54</v>
      </c>
      <c r="C68" s="46"/>
      <c r="D68" s="44"/>
    </row>
    <row r="69" spans="2:6" ht="15.75" x14ac:dyDescent="0.25">
      <c r="B69" s="41" t="s">
        <v>55</v>
      </c>
      <c r="C69" s="46"/>
      <c r="D69" s="44">
        <v>0</v>
      </c>
    </row>
    <row r="70" spans="2:6" ht="15.75" x14ac:dyDescent="0.25">
      <c r="B70" s="41" t="s">
        <v>56</v>
      </c>
      <c r="C70" s="46"/>
      <c r="D70" s="44"/>
    </row>
    <row r="71" spans="2:6" ht="15.75" x14ac:dyDescent="0.25">
      <c r="B71" s="41" t="s">
        <v>57</v>
      </c>
      <c r="C71" s="46"/>
      <c r="D71" s="44"/>
    </row>
    <row r="72" spans="2:6" ht="15.75" x14ac:dyDescent="0.25">
      <c r="B72" s="39" t="s">
        <v>58</v>
      </c>
      <c r="C72" s="47"/>
      <c r="D72" s="48"/>
    </row>
    <row r="73" spans="2:6" ht="15.75" x14ac:dyDescent="0.25">
      <c r="B73" s="41" t="s">
        <v>59</v>
      </c>
      <c r="C73" s="46"/>
      <c r="D73" s="44"/>
    </row>
    <row r="74" spans="2:6" ht="15.75" x14ac:dyDescent="0.25">
      <c r="B74" s="41" t="s">
        <v>60</v>
      </c>
      <c r="C74" s="46"/>
      <c r="D74" s="44"/>
    </row>
    <row r="75" spans="2:6" ht="15.75" x14ac:dyDescent="0.25">
      <c r="B75" s="39" t="s">
        <v>61</v>
      </c>
      <c r="C75" s="47"/>
      <c r="D75" s="48"/>
      <c r="E75" s="15" t="s">
        <v>84</v>
      </c>
    </row>
    <row r="76" spans="2:6" ht="15.75" x14ac:dyDescent="0.25">
      <c r="B76" s="41" t="s">
        <v>62</v>
      </c>
      <c r="C76" s="46"/>
      <c r="D76" s="44"/>
    </row>
    <row r="77" spans="2:6" ht="15.75" x14ac:dyDescent="0.25">
      <c r="B77" s="41" t="s">
        <v>63</v>
      </c>
      <c r="C77" s="46"/>
      <c r="D77" s="44"/>
    </row>
    <row r="78" spans="2:6" ht="15.75" x14ac:dyDescent="0.25">
      <c r="B78" s="41" t="s">
        <v>64</v>
      </c>
      <c r="C78" s="46"/>
      <c r="D78" s="44"/>
    </row>
    <row r="79" spans="2:6" ht="15.75" x14ac:dyDescent="0.25">
      <c r="B79" s="36" t="s">
        <v>67</v>
      </c>
      <c r="C79" s="50">
        <f>+C41+C31+C21+C15+C57</f>
        <v>589705121</v>
      </c>
      <c r="D79" s="50">
        <f>+D41+D31+D21+D15+D57+D67</f>
        <v>693848351.21000004</v>
      </c>
      <c r="E79" s="27"/>
    </row>
    <row r="80" spans="2:6" ht="15.75" x14ac:dyDescent="0.25">
      <c r="B80" s="39" t="s">
        <v>68</v>
      </c>
      <c r="C80" s="47"/>
      <c r="D80" s="51"/>
      <c r="E80" s="24"/>
    </row>
    <row r="81" spans="2:6" ht="15.75" x14ac:dyDescent="0.25">
      <c r="B81" s="41" t="s">
        <v>69</v>
      </c>
      <c r="C81" s="46"/>
      <c r="D81" s="42"/>
      <c r="E81" s="24"/>
    </row>
    <row r="82" spans="2:6" ht="15.75" x14ac:dyDescent="0.25">
      <c r="B82" s="41" t="s">
        <v>70</v>
      </c>
      <c r="C82" s="46"/>
      <c r="D82" s="42"/>
      <c r="E82" s="24"/>
    </row>
    <row r="83" spans="2:6" ht="15.75" x14ac:dyDescent="0.25">
      <c r="B83" s="39" t="s">
        <v>71</v>
      </c>
      <c r="C83" s="47"/>
      <c r="D83" s="51"/>
      <c r="E83" s="24"/>
      <c r="F83" s="11"/>
    </row>
    <row r="84" spans="2:6" ht="15.75" x14ac:dyDescent="0.25">
      <c r="B84" s="41" t="s">
        <v>72</v>
      </c>
      <c r="C84" s="46"/>
      <c r="D84" s="42"/>
      <c r="E84" s="24"/>
    </row>
    <row r="85" spans="2:6" ht="15.75" x14ac:dyDescent="0.25">
      <c r="B85" s="41" t="s">
        <v>73</v>
      </c>
      <c r="C85" s="46"/>
      <c r="D85" s="42"/>
      <c r="E85" s="24"/>
    </row>
    <row r="86" spans="2:6" ht="15.75" x14ac:dyDescent="0.25">
      <c r="B86" s="39" t="s">
        <v>74</v>
      </c>
      <c r="C86" s="47"/>
      <c r="D86" s="51"/>
      <c r="E86" s="24"/>
    </row>
    <row r="87" spans="2:6" ht="15.75" x14ac:dyDescent="0.25">
      <c r="B87" s="41" t="s">
        <v>75</v>
      </c>
      <c r="C87" s="46"/>
      <c r="D87" s="42"/>
      <c r="E87" s="24"/>
    </row>
    <row r="88" spans="2:6" ht="15.75" x14ac:dyDescent="0.25">
      <c r="B88" s="52" t="s">
        <v>65</v>
      </c>
      <c r="C88" s="53">
        <f>+C79</f>
        <v>589705121</v>
      </c>
      <c r="D88" s="53">
        <f>+D79</f>
        <v>693848351.21000004</v>
      </c>
      <c r="E88" s="27"/>
      <c r="F88" s="1"/>
    </row>
    <row r="89" spans="2:6" x14ac:dyDescent="0.25">
      <c r="B89" s="54" t="s">
        <v>82</v>
      </c>
      <c r="C89" s="55"/>
      <c r="D89" s="32"/>
      <c r="F89" s="13"/>
    </row>
    <row r="90" spans="2:6" ht="10.5" customHeight="1" thickBot="1" x14ac:dyDescent="0.3">
      <c r="B90" s="31"/>
      <c r="C90" s="31"/>
      <c r="D90" s="32"/>
      <c r="F90" s="14"/>
    </row>
    <row r="91" spans="2:6" ht="15.75" thickBot="1" x14ac:dyDescent="0.3">
      <c r="B91" s="56" t="s">
        <v>85</v>
      </c>
      <c r="C91" s="31"/>
      <c r="D91" s="32"/>
    </row>
    <row r="92" spans="2:6" ht="28.5" customHeight="1" thickBot="1" x14ac:dyDescent="0.3">
      <c r="B92" s="57" t="s">
        <v>86</v>
      </c>
      <c r="C92" s="31"/>
      <c r="D92" s="32"/>
    </row>
    <row r="93" spans="2:6" ht="39.75" thickBot="1" x14ac:dyDescent="0.3">
      <c r="B93" s="58" t="s">
        <v>87</v>
      </c>
      <c r="C93" s="31"/>
      <c r="D93" s="32"/>
    </row>
    <row r="94" spans="2:6" x14ac:dyDescent="0.25">
      <c r="B94" s="59"/>
    </row>
    <row r="95" spans="2:6" ht="39" customHeight="1" x14ac:dyDescent="0.25">
      <c r="B95" s="59"/>
    </row>
    <row r="96" spans="2:6" ht="33.75" customHeight="1" x14ac:dyDescent="0.3">
      <c r="B96" s="60" t="s">
        <v>88</v>
      </c>
      <c r="C96" s="60"/>
      <c r="D96" s="12"/>
    </row>
    <row r="97" spans="2:4" x14ac:dyDescent="0.25">
      <c r="B97" s="28" t="s">
        <v>89</v>
      </c>
    </row>
    <row r="100" spans="2:4" x14ac:dyDescent="0.25">
      <c r="B100" s="64"/>
      <c r="C100" s="64"/>
      <c r="D100" s="64"/>
    </row>
    <row r="101" spans="2:4" x14ac:dyDescent="0.25">
      <c r="B101" s="64"/>
      <c r="C101" s="64"/>
      <c r="D101" s="64"/>
    </row>
  </sheetData>
  <mergeCells count="10">
    <mergeCell ref="B5:D5"/>
    <mergeCell ref="B6:D6"/>
    <mergeCell ref="B7:D7"/>
    <mergeCell ref="B8:D8"/>
    <mergeCell ref="B9:D9"/>
    <mergeCell ref="B12:B13"/>
    <mergeCell ref="C12:C13"/>
    <mergeCell ref="B100:D100"/>
    <mergeCell ref="B101:D101"/>
    <mergeCell ref="D12:D13"/>
  </mergeCells>
  <pageMargins left="0.7" right="0.7" top="0.75" bottom="0.75" header="0.3" footer="0.3"/>
  <pageSetup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WILCLAIRI ABREU EDUARDO</cp:lastModifiedBy>
  <cp:lastPrinted>2025-10-07T12:24:27Z</cp:lastPrinted>
  <dcterms:created xsi:type="dcterms:W3CDTF">2021-07-29T18:58:50Z</dcterms:created>
  <dcterms:modified xsi:type="dcterms:W3CDTF">2025-10-09T13:43:44Z</dcterms:modified>
</cp:coreProperties>
</file>